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xml" ContentType="application/vnd.openxmlformats-officedocument.customXmlProperties+xml"/>
</Types>
</file>

<file path=_rels/.rels>&#65279;<?xml version="1.0" encoding="utf-8"?><Relationships xmlns="http://schemas.openxmlformats.org/package/2006/relationships"><Relationship Type="http://schemas.openxmlformats.org/officeDocument/2006/relationships/extended-properties" Target="docProps/app.xml" Id="rId3" /><Relationship Type="http://schemas.openxmlformats.org/package/2006/relationships/metadata/core-properties" Target="docProps/core.xml" Id="rId2" /><Relationship Type="http://schemas.openxmlformats.org/officeDocument/2006/relationships/officeDocument" Target="xl/workbook.xml" Id="rId1" /><Relationship Type="http://schemas.openxmlformats.org/officeDocument/2006/relationships/custom-properties" Target="/docProps/custom.xml" Id="Rebc894014b6349f5"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defaultThemeVersion="124226"/>
  <mc:AlternateContent xmlns:mc="http://schemas.openxmlformats.org/markup-compatibility/2006">
    <mc:Choice Requires="x15">
      <x15ac:absPath xmlns:x15ac="http://schemas.microsoft.com/office/spreadsheetml/2010/11/ac" url="D:\~ ~ OBJECTIVE\"/>
    </mc:Choice>
  </mc:AlternateContent>
  <xr:revisionPtr revIDLastSave="0" documentId="13_ncr:1_{52DBEE54-6CFA-45FF-B739-F0A2B6B9349F}" xr6:coauthVersionLast="47" xr6:coauthVersionMax="47" xr10:uidLastSave="{00000000-0000-0000-0000-000000000000}"/>
  <bookViews>
    <workbookView showSheetTabs="0" xWindow="-110" yWindow="-110" windowWidth="19420" windowHeight="10420" xr2:uid="{00000000-000D-0000-FFFF-FFFF00000000}"/>
  </bookViews>
  <sheets>
    <sheet name="Sheet1" sheetId="1" r:id="rId1"/>
  </sheets>
  <definedNames>
    <definedName name="_xlnm.Print_Area" localSheetId="0">Sheet1!$E$4:$M$26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K8" i="1" l="1"/>
  <c r="O6" i="1"/>
  <c r="O8" i="1"/>
  <c r="O7" i="1"/>
  <c r="D7" i="1"/>
  <c r="D30" i="1" l="1"/>
  <c r="D15" i="1"/>
  <c r="K7" i="1"/>
  <c r="F11" i="1" s="1"/>
  <c r="D8" i="1"/>
  <c r="D9" i="1"/>
  <c r="D10" i="1"/>
  <c r="D11" i="1"/>
  <c r="D12" i="1"/>
  <c r="D13" i="1"/>
  <c r="D14" i="1"/>
  <c r="D16" i="1"/>
  <c r="D17" i="1"/>
  <c r="D18" i="1"/>
  <c r="D19" i="1"/>
  <c r="D20" i="1"/>
  <c r="D21" i="1"/>
  <c r="D22" i="1"/>
  <c r="D23" i="1"/>
  <c r="D24" i="1"/>
  <c r="D25" i="1"/>
  <c r="D26" i="1"/>
  <c r="D27" i="1"/>
  <c r="D28" i="1"/>
  <c r="D29" i="1"/>
  <c r="D31" i="1"/>
  <c r="D32" i="1"/>
  <c r="D33" i="1"/>
  <c r="D34" i="1"/>
  <c r="D35" i="1"/>
  <c r="D36" i="1"/>
  <c r="K6" i="1" s="1"/>
  <c r="D37" i="1"/>
  <c r="D38" i="1"/>
  <c r="D39" i="1"/>
  <c r="D40" i="1"/>
  <c r="D41" i="1"/>
  <c r="D42" i="1"/>
  <c r="D43" i="1"/>
  <c r="D44" i="1"/>
  <c r="D45" i="1"/>
  <c r="D46" i="1"/>
  <c r="D47" i="1"/>
  <c r="D48" i="1"/>
  <c r="D49" i="1"/>
  <c r="D50" i="1"/>
  <c r="D51" i="1"/>
  <c r="D52" i="1"/>
  <c r="D53" i="1"/>
  <c r="D54" i="1"/>
  <c r="D55" i="1"/>
  <c r="D56" i="1"/>
  <c r="D57" i="1"/>
  <c r="D58" i="1"/>
  <c r="D59" i="1"/>
  <c r="D60" i="1"/>
  <c r="D61" i="1"/>
  <c r="D62" i="1"/>
  <c r="D63" i="1"/>
  <c r="D64" i="1"/>
  <c r="D65" i="1"/>
  <c r="D66" i="1"/>
  <c r="D67" i="1"/>
  <c r="D68" i="1"/>
  <c r="D69" i="1"/>
  <c r="D70" i="1"/>
  <c r="D71" i="1"/>
  <c r="D72" i="1"/>
  <c r="D73" i="1"/>
  <c r="D74" i="1"/>
  <c r="D75" i="1"/>
  <c r="D76" i="1"/>
  <c r="D77" i="1"/>
  <c r="F25" i="1" l="1"/>
  <c r="F12" i="1"/>
</calcChain>
</file>

<file path=xl/sharedStrings.xml><?xml version="1.0" encoding="utf-8"?>
<sst xmlns="http://schemas.openxmlformats.org/spreadsheetml/2006/main" count="82" uniqueCount="82">
  <si>
    <t xml:space="preserve">Alpine </t>
  </si>
  <si>
    <t xml:space="preserve">Ararat </t>
  </si>
  <si>
    <t xml:space="preserve">Ballarat </t>
  </si>
  <si>
    <t xml:space="preserve">Banyule </t>
  </si>
  <si>
    <t xml:space="preserve">Bass Coast </t>
  </si>
  <si>
    <t xml:space="preserve">Baw Baw </t>
  </si>
  <si>
    <t xml:space="preserve">Bayside </t>
  </si>
  <si>
    <t xml:space="preserve">Benalla </t>
  </si>
  <si>
    <t xml:space="preserve">Boroondara </t>
  </si>
  <si>
    <t xml:space="preserve">Brimbank </t>
  </si>
  <si>
    <t xml:space="preserve">Campaspe </t>
  </si>
  <si>
    <t xml:space="preserve">Cardinia </t>
  </si>
  <si>
    <t xml:space="preserve">Casey </t>
  </si>
  <si>
    <t>Central Goldfields</t>
  </si>
  <si>
    <t xml:space="preserve">Colac-Otway </t>
  </si>
  <si>
    <t xml:space="preserve">Corangamite </t>
  </si>
  <si>
    <t xml:space="preserve">Darebin </t>
  </si>
  <si>
    <t xml:space="preserve">East Gippsland </t>
  </si>
  <si>
    <t xml:space="preserve">Frankston </t>
  </si>
  <si>
    <t xml:space="preserve">Gannawarra </t>
  </si>
  <si>
    <t xml:space="preserve">Glen Eira </t>
  </si>
  <si>
    <t xml:space="preserve">Glenelg </t>
  </si>
  <si>
    <t xml:space="preserve">Greater Bendigo </t>
  </si>
  <si>
    <t xml:space="preserve">Greater Dandenong </t>
  </si>
  <si>
    <t xml:space="preserve">Greater Geelong </t>
  </si>
  <si>
    <t xml:space="preserve">Greater Shepparton </t>
  </si>
  <si>
    <t xml:space="preserve">Hepburn </t>
  </si>
  <si>
    <t xml:space="preserve">Hobsons Bay </t>
  </si>
  <si>
    <t xml:space="preserve">Horsham </t>
  </si>
  <si>
    <t xml:space="preserve">Hume </t>
  </si>
  <si>
    <t xml:space="preserve">Kingston </t>
  </si>
  <si>
    <t xml:space="preserve">Knox </t>
  </si>
  <si>
    <t xml:space="preserve">Latrobe </t>
  </si>
  <si>
    <t xml:space="preserve">Macedon Ranges </t>
  </si>
  <si>
    <t xml:space="preserve">Manningham </t>
  </si>
  <si>
    <t xml:space="preserve">Mansfield </t>
  </si>
  <si>
    <t xml:space="preserve">Maribyrnong </t>
  </si>
  <si>
    <t xml:space="preserve">Maroondah </t>
  </si>
  <si>
    <t xml:space="preserve">Melbourne </t>
  </si>
  <si>
    <t xml:space="preserve">Melton </t>
  </si>
  <si>
    <t xml:space="preserve">Mildura </t>
  </si>
  <si>
    <t xml:space="preserve">Mitchell </t>
  </si>
  <si>
    <t xml:space="preserve">Moira </t>
  </si>
  <si>
    <t xml:space="preserve">Monash </t>
  </si>
  <si>
    <t xml:space="preserve">Moonee Valley </t>
  </si>
  <si>
    <t xml:space="preserve">Moorabool </t>
  </si>
  <si>
    <t xml:space="preserve">Moreland </t>
  </si>
  <si>
    <t xml:space="preserve">Mornington Peninsula </t>
  </si>
  <si>
    <t xml:space="preserve">Mount Alexander </t>
  </si>
  <si>
    <t xml:space="preserve">Murrindindi </t>
  </si>
  <si>
    <t xml:space="preserve">Nillumbik </t>
  </si>
  <si>
    <t xml:space="preserve">Northern Grampians </t>
  </si>
  <si>
    <t xml:space="preserve">Port Phillip </t>
  </si>
  <si>
    <t xml:space="preserve">South Gippsland </t>
  </si>
  <si>
    <t xml:space="preserve">Southern Grampians </t>
  </si>
  <si>
    <t xml:space="preserve">Stonnington </t>
  </si>
  <si>
    <t xml:space="preserve">Strathbogie </t>
  </si>
  <si>
    <t xml:space="preserve">Surf Coast </t>
  </si>
  <si>
    <t xml:space="preserve">Swan Hill </t>
  </si>
  <si>
    <t xml:space="preserve">Towong </t>
  </si>
  <si>
    <t xml:space="preserve">Wangaratta </t>
  </si>
  <si>
    <t xml:space="preserve">Warrnambool </t>
  </si>
  <si>
    <t xml:space="preserve">Wellington </t>
  </si>
  <si>
    <t xml:space="preserve">Whitehorse </t>
  </si>
  <si>
    <t xml:space="preserve">Whittlesea </t>
  </si>
  <si>
    <t xml:space="preserve">Wodonga </t>
  </si>
  <si>
    <t xml:space="preserve">Wyndham </t>
  </si>
  <si>
    <t xml:space="preserve">Yarra </t>
  </si>
  <si>
    <t xml:space="preserve">Yarra Ranges </t>
  </si>
  <si>
    <t>Victoria</t>
  </si>
  <si>
    <t>Melbourne metro.</t>
  </si>
  <si>
    <t>Children Fed</t>
  </si>
  <si>
    <t>Children</t>
  </si>
  <si>
    <t>LGA</t>
  </si>
  <si>
    <t>EGM Losses</t>
  </si>
  <si>
    <t>Basis of this Estimate</t>
  </si>
  <si>
    <t>Estimated annual cost of feeding one child</t>
  </si>
  <si>
    <r>
      <t xml:space="preserve">Illustrating the Human Impact of EGM Gambling Losses:
</t>
    </r>
    <r>
      <rPr>
        <sz val="15"/>
        <color theme="1"/>
        <rFont val="Garamond"/>
        <family val="1"/>
      </rPr>
      <t>Annual Municipal EGM Losses, expressed as the Number of Children who could be Fed for a Year</t>
    </r>
  </si>
  <si>
    <r>
      <t xml:space="preserve">Select locality below: </t>
    </r>
    <r>
      <rPr>
        <sz val="14"/>
        <color theme="3" tint="-0.499984740745262"/>
        <rFont val="Wingdings"/>
        <charset val="2"/>
      </rPr>
      <t>H</t>
    </r>
  </si>
  <si>
    <t>Losses 2021/22</t>
  </si>
  <si>
    <t xml:space="preserve">Based on the findings of the 2014 Healthy Food Access Basket Survey, conducted by Queensland Health, which concluded that in 2014 the minimum cost of providing an adequate diet to an adult was $126 per fortnight. The fortnightly cost of feeding a child is estimated at $88 per fortnight - based on the proposition that the cost of living for a child is 70% that of an adult – in accord with the OECD equivalence scales used to estimate the prevalence of poverty. This figure is then adjusted by CPI to $105 per fortnight in 2022 - equal to $52.5 per week or $2,730 in a year. </t>
  </si>
  <si>
    <t xml:space="preserve">Based on losses for 2022/23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</si>
</sst>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
    <numFmt numFmtId="165" formatCode="&quot;$&quot;#,##0.00"/>
  </numFmts>
  <fonts count="15" x14ac:knownFonts="1">
    <font>
      <sz val="11"/>
      <color theme="1"/>
      <name val="Calibri"/>
      <family val="2"/>
      <scheme val="minor"/>
    </font>
    <font>
      <sz val="11"/>
      <color theme="0"/>
      <name val="Calibri"/>
      <family val="2"/>
      <scheme val="minor"/>
    </font>
    <font>
      <sz val="9"/>
      <color theme="1"/>
      <name val="Calibri"/>
      <family val="2"/>
      <scheme val="minor"/>
    </font>
    <font>
      <sz val="6"/>
      <color theme="0"/>
      <name val="Calibri"/>
      <family val="2"/>
      <scheme val="minor"/>
    </font>
    <font>
      <b/>
      <sz val="12"/>
      <color theme="4" tint="-0.499984740745262"/>
      <name val="Calibri"/>
      <family val="2"/>
      <scheme val="minor"/>
    </font>
    <font>
      <sz val="12"/>
      <color theme="4" tint="-0.499984740745262"/>
      <name val="Calibri"/>
      <family val="2"/>
      <scheme val="minor"/>
    </font>
    <font>
      <sz val="14"/>
      <color theme="3" tint="-0.499984740745262"/>
      <name val="Wingdings"/>
      <charset val="2"/>
    </font>
    <font>
      <b/>
      <sz val="12"/>
      <color theme="3" tint="-0.499984740745262"/>
      <name val="Calibri"/>
      <family val="2"/>
      <scheme val="minor"/>
    </font>
    <font>
      <sz val="16"/>
      <color theme="1"/>
      <name val="Garamond"/>
      <family val="1"/>
    </font>
    <font>
      <b/>
      <sz val="14"/>
      <color rgb="FF008000"/>
      <name val="Calibri"/>
      <family val="2"/>
      <scheme val="minor"/>
    </font>
    <font>
      <sz val="17"/>
      <color theme="1"/>
      <name val="Garamond"/>
      <family val="1"/>
    </font>
    <font>
      <sz val="8"/>
      <color theme="0"/>
      <name val="Calibri"/>
      <family val="2"/>
      <scheme val="minor"/>
    </font>
    <font>
      <sz val="15"/>
      <color theme="1"/>
      <name val="Garamond"/>
      <family val="1"/>
    </font>
    <font>
      <sz val="9"/>
      <color theme="0"/>
      <name val="Calibri"/>
      <family val="2"/>
      <scheme val="minor"/>
    </font>
    <font>
      <sz val="11"/>
      <color rgb="FFFF0000"/>
      <name val="Calibri"/>
      <family val="2"/>
      <scheme val="minor"/>
    </font>
  </fonts>
  <fills count="4">
    <fill>
      <patternFill patternType="none"/>
    </fill>
    <fill>
      <patternFill patternType="gray125"/>
    </fill>
    <fill>
      <patternFill patternType="solid">
        <fgColor theme="6" tint="0.79998168889431442"/>
        <bgColor indexed="64"/>
      </patternFill>
    </fill>
    <fill>
      <patternFill patternType="solid">
        <fgColor rgb="FFFFFFCC"/>
        <bgColor indexed="64"/>
      </patternFill>
    </fill>
  </fills>
  <borders count="11">
    <border>
      <left/>
      <right/>
      <top/>
      <bottom/>
      <diagonal/>
    </border>
    <border>
      <left/>
      <right/>
      <top style="hair">
        <color auto="1"/>
      </top>
      <bottom style="hair">
        <color auto="1"/>
      </bottom>
      <diagonal/>
    </border>
    <border>
      <left style="thick">
        <color rgb="FF008000"/>
      </left>
      <right/>
      <top style="thin">
        <color rgb="FF008000"/>
      </top>
      <bottom/>
      <diagonal/>
    </border>
    <border>
      <left/>
      <right/>
      <top style="thin">
        <color rgb="FF008000"/>
      </top>
      <bottom/>
      <diagonal/>
    </border>
    <border>
      <left/>
      <right style="thin">
        <color rgb="FF008000"/>
      </right>
      <top style="thin">
        <color rgb="FF008000"/>
      </top>
      <bottom/>
      <diagonal/>
    </border>
    <border>
      <left style="thick">
        <color rgb="FF008000"/>
      </left>
      <right/>
      <top/>
      <bottom/>
      <diagonal/>
    </border>
    <border>
      <left/>
      <right style="thin">
        <color rgb="FF008000"/>
      </right>
      <top/>
      <bottom/>
      <diagonal/>
    </border>
    <border>
      <left style="thick">
        <color rgb="FF008000"/>
      </left>
      <right/>
      <top/>
      <bottom style="thick">
        <color rgb="FF008000"/>
      </bottom>
      <diagonal/>
    </border>
    <border>
      <left/>
      <right/>
      <top/>
      <bottom style="thick">
        <color rgb="FF008000"/>
      </bottom>
      <diagonal/>
    </border>
    <border>
      <left/>
      <right style="thin">
        <color rgb="FF008000"/>
      </right>
      <top/>
      <bottom style="thick">
        <color rgb="FF008000"/>
      </bottom>
      <diagonal/>
    </border>
    <border>
      <left/>
      <right/>
      <top/>
      <bottom style="thin">
        <color rgb="FF008000"/>
      </bottom>
      <diagonal/>
    </border>
  </borders>
  <cellStyleXfs count="1">
    <xf numFmtId="0" fontId="0" fillId="0" borderId="0"/>
  </cellStyleXfs>
  <cellXfs count="41">
    <xf numFmtId="0" fontId="0" fillId="0" borderId="0" xfId="0"/>
    <xf numFmtId="0" fontId="1" fillId="0" borderId="0" xfId="0" applyFont="1" applyProtection="1">
      <protection hidden="1"/>
    </xf>
    <xf numFmtId="0" fontId="8" fillId="0" borderId="0" xfId="0" applyFont="1" applyProtection="1">
      <protection hidden="1"/>
    </xf>
    <xf numFmtId="0" fontId="0" fillId="0" borderId="0" xfId="0" applyProtection="1">
      <protection hidden="1"/>
    </xf>
    <xf numFmtId="0" fontId="2" fillId="0" borderId="0" xfId="0" applyFont="1" applyProtection="1">
      <protection hidden="1"/>
    </xf>
    <xf numFmtId="0" fontId="7" fillId="0" borderId="0" xfId="0" applyFont="1" applyProtection="1">
      <protection hidden="1"/>
    </xf>
    <xf numFmtId="0" fontId="2" fillId="0" borderId="0" xfId="0" applyFont="1" applyAlignment="1" applyProtection="1">
      <alignment horizontal="center"/>
      <protection hidden="1"/>
    </xf>
    <xf numFmtId="0" fontId="0" fillId="0" borderId="0" xfId="0" applyProtection="1">
      <protection locked="0" hidden="1"/>
    </xf>
    <xf numFmtId="0" fontId="11" fillId="0" borderId="0" xfId="0" applyFont="1" applyProtection="1">
      <protection hidden="1"/>
    </xf>
    <xf numFmtId="0" fontId="3" fillId="0" borderId="0" xfId="0" applyFont="1" applyAlignment="1" applyProtection="1">
      <alignment horizontal="center"/>
      <protection hidden="1"/>
    </xf>
    <xf numFmtId="0" fontId="2" fillId="0" borderId="1" xfId="0" applyFont="1" applyBorder="1" applyProtection="1">
      <protection hidden="1"/>
    </xf>
    <xf numFmtId="3" fontId="2" fillId="0" borderId="1" xfId="0" applyNumberFormat="1" applyFont="1" applyBorder="1" applyProtection="1">
      <protection hidden="1"/>
    </xf>
    <xf numFmtId="165" fontId="0" fillId="0" borderId="0" xfId="0" applyNumberFormat="1" applyProtection="1">
      <protection hidden="1"/>
    </xf>
    <xf numFmtId="164" fontId="13" fillId="0" borderId="0" xfId="0" applyNumberFormat="1" applyFont="1" applyAlignment="1" applyProtection="1">
      <alignment horizontal="center" vertical="center"/>
      <protection hidden="1"/>
    </xf>
    <xf numFmtId="0" fontId="13" fillId="0" borderId="0" xfId="0" applyFont="1" applyProtection="1">
      <protection hidden="1"/>
    </xf>
    <xf numFmtId="3" fontId="2" fillId="3" borderId="1" xfId="0" applyNumberFormat="1" applyFont="1" applyFill="1" applyBorder="1" applyProtection="1">
      <protection hidden="1"/>
    </xf>
    <xf numFmtId="0" fontId="14" fillId="0" borderId="0" xfId="0" applyFont="1" applyProtection="1">
      <protection hidden="1"/>
    </xf>
    <xf numFmtId="0" fontId="0" fillId="0" borderId="0" xfId="0" applyFont="1" applyProtection="1">
      <protection hidden="1"/>
    </xf>
    <xf numFmtId="0" fontId="2" fillId="2" borderId="5" xfId="0" applyFont="1" applyFill="1" applyBorder="1" applyAlignment="1" applyProtection="1">
      <alignment horizontal="left" vertical="top" wrapText="1"/>
      <protection hidden="1"/>
    </xf>
    <xf numFmtId="0" fontId="2" fillId="2" borderId="0" xfId="0" applyFont="1" applyFill="1" applyAlignment="1" applyProtection="1">
      <alignment horizontal="left" vertical="top" wrapText="1"/>
      <protection hidden="1"/>
    </xf>
    <xf numFmtId="0" fontId="2" fillId="2" borderId="6" xfId="0" applyFont="1" applyFill="1" applyBorder="1" applyAlignment="1" applyProtection="1">
      <alignment horizontal="left" vertical="top" wrapText="1"/>
      <protection hidden="1"/>
    </xf>
    <xf numFmtId="0" fontId="2" fillId="2" borderId="7" xfId="0" applyFont="1" applyFill="1" applyBorder="1" applyAlignment="1" applyProtection="1">
      <alignment horizontal="left" vertical="top" wrapText="1"/>
      <protection hidden="1"/>
    </xf>
    <xf numFmtId="0" fontId="2" fillId="2" borderId="8" xfId="0" applyFont="1" applyFill="1" applyBorder="1" applyAlignment="1" applyProtection="1">
      <alignment horizontal="left" vertical="top" wrapText="1"/>
      <protection hidden="1"/>
    </xf>
    <xf numFmtId="0" fontId="2" fillId="2" borderId="9" xfId="0" applyFont="1" applyFill="1" applyBorder="1" applyAlignment="1" applyProtection="1">
      <alignment horizontal="left" vertical="top" wrapText="1"/>
      <protection hidden="1"/>
    </xf>
    <xf numFmtId="0" fontId="10" fillId="0" borderId="10" xfId="0" applyFont="1" applyBorder="1" applyAlignment="1" applyProtection="1">
      <alignment horizontal="center" vertical="center" wrapText="1"/>
      <protection hidden="1"/>
    </xf>
    <xf numFmtId="0" fontId="9" fillId="2" borderId="2" xfId="0" applyFont="1" applyFill="1" applyBorder="1" applyAlignment="1" applyProtection="1">
      <alignment horizontal="center"/>
      <protection hidden="1"/>
    </xf>
    <xf numFmtId="0" fontId="9" fillId="2" borderId="3" xfId="0" applyFont="1" applyFill="1" applyBorder="1" applyAlignment="1" applyProtection="1">
      <alignment horizontal="center"/>
      <protection hidden="1"/>
    </xf>
    <xf numFmtId="0" fontId="9" fillId="2" borderId="4" xfId="0" applyFont="1" applyFill="1" applyBorder="1" applyAlignment="1" applyProtection="1">
      <alignment horizontal="center"/>
      <protection hidden="1"/>
    </xf>
    <xf numFmtId="0" fontId="9" fillId="2" borderId="5" xfId="0" applyFont="1" applyFill="1" applyBorder="1" applyAlignment="1" applyProtection="1">
      <alignment horizontal="center"/>
      <protection hidden="1"/>
    </xf>
    <xf numFmtId="0" fontId="9" fillId="2" borderId="0" xfId="0" applyFont="1" applyFill="1" applyAlignment="1" applyProtection="1">
      <alignment horizontal="center"/>
      <protection hidden="1"/>
    </xf>
    <xf numFmtId="0" fontId="9" fillId="2" borderId="6" xfId="0" applyFont="1" applyFill="1" applyBorder="1" applyAlignment="1" applyProtection="1">
      <alignment horizontal="center"/>
      <protection hidden="1"/>
    </xf>
    <xf numFmtId="164" fontId="13" fillId="0" borderId="0" xfId="0" applyNumberFormat="1" applyFont="1" applyAlignment="1" applyProtection="1">
      <alignment horizontal="left" vertical="center"/>
      <protection hidden="1"/>
    </xf>
    <xf numFmtId="0" fontId="5" fillId="0" borderId="0" xfId="0" applyFont="1" applyAlignment="1" applyProtection="1">
      <alignment horizontal="center" vertical="center" wrapText="1"/>
      <protection hidden="1"/>
    </xf>
    <xf numFmtId="2" fontId="2" fillId="2" borderId="5" xfId="0" applyNumberFormat="1" applyFont="1" applyFill="1" applyBorder="1" applyAlignment="1" applyProtection="1">
      <alignment horizontal="left" vertical="center" wrapText="1"/>
      <protection hidden="1"/>
    </xf>
    <xf numFmtId="2" fontId="2" fillId="2" borderId="0" xfId="0" applyNumberFormat="1" applyFont="1" applyFill="1" applyAlignment="1" applyProtection="1">
      <alignment horizontal="left" vertical="center" wrapText="1"/>
      <protection hidden="1"/>
    </xf>
    <xf numFmtId="2" fontId="2" fillId="2" borderId="6" xfId="0" applyNumberFormat="1" applyFont="1" applyFill="1" applyBorder="1" applyAlignment="1" applyProtection="1">
      <alignment horizontal="left" vertical="center" wrapText="1"/>
      <protection hidden="1"/>
    </xf>
    <xf numFmtId="3" fontId="13" fillId="0" borderId="0" xfId="0" applyNumberFormat="1" applyFont="1" applyAlignment="1" applyProtection="1">
      <alignment horizontal="left"/>
      <protection hidden="1"/>
    </xf>
    <xf numFmtId="0" fontId="13" fillId="0" borderId="0" xfId="0" applyFont="1" applyAlignment="1" applyProtection="1">
      <alignment horizontal="left"/>
      <protection hidden="1"/>
    </xf>
    <xf numFmtId="164" fontId="11" fillId="0" borderId="0" xfId="0" applyNumberFormat="1" applyFont="1" applyAlignment="1" applyProtection="1">
      <alignment horizontal="left"/>
      <protection hidden="1"/>
    </xf>
    <xf numFmtId="0" fontId="4" fillId="0" borderId="0" xfId="0" applyFont="1" applyAlignment="1" applyProtection="1">
      <alignment horizontal="center"/>
      <protection hidden="1"/>
    </xf>
    <xf numFmtId="0" fontId="2" fillId="0" borderId="3" xfId="0" applyFont="1" applyBorder="1" applyAlignment="1" applyProtection="1">
      <alignment horizontal="center"/>
      <protection hidden="1"/>
    </xf>
  </cellXfs>
  <cellStyles count="1">
    <cellStyle name="Normal" xfId="0" builtinId="0"/>
  </cellStyles>
  <dxfs count="0"/>
  <tableStyles count="0" defaultTableStyle="TableStyleMedium9" defaultPivotStyle="PivotStyleLight16"/>
  <colors>
    <mruColors>
      <color rgb="FFFFFFCC"/>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styles" Target="styles.xml" Id="rId3" /><Relationship Type="http://schemas.openxmlformats.org/officeDocument/2006/relationships/theme" Target="theme/theme1.xml" Id="rId2" /><Relationship Type="http://schemas.openxmlformats.org/officeDocument/2006/relationships/worksheet" Target="worksheets/sheet1.xml" Id="rId1" /><Relationship Type="http://schemas.openxmlformats.org/officeDocument/2006/relationships/calcChain" Target="calcChain.xml" Id="rId5" /><Relationship Type="http://schemas.openxmlformats.org/officeDocument/2006/relationships/sharedStrings" Target="sharedStrings.xml" Id="rId4" /><Relationship Type="http://schemas.openxmlformats.org/officeDocument/2006/relationships/customXml" Target="/customXML/item.xml" Id="R23fe5fbb655646ad" /></Relationships>
</file>

<file path=xl/ctrlProps/ctrlProp1.xml><?xml version="1.0" encoding="utf-8"?>
<formControlPr xmlns="http://schemas.microsoft.com/office/spreadsheetml/2009/9/main" objectType="Drop" dropLines="45" dropStyle="combo" dx="16" fmlaLink="$F$6" fmlaRange="$B$7:$B$77" sel="24"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234950</xdr:colOff>
          <xdr:row>4</xdr:row>
          <xdr:rowOff>165100</xdr:rowOff>
        </xdr:from>
        <xdr:to>
          <xdr:col>7</xdr:col>
          <xdr:colOff>317500</xdr:colOff>
          <xdr:row>6</xdr:row>
          <xdr:rowOff>6350</xdr:rowOff>
        </xdr:to>
        <xdr:sp macro="" textlink="">
          <xdr:nvSpPr>
            <xdr:cNvPr id="1025" name="Drop Down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autoPageBreaks="0"/>
  </sheetPr>
  <dimension ref="A1:P77"/>
  <sheetViews>
    <sheetView showGridLines="0" showRowColHeaders="0" tabSelected="1" zoomScale="110" zoomScaleNormal="110" workbookViewId="0">
      <pane xSplit="13" ySplit="1" topLeftCell="N2" activePane="bottomRight" state="frozen"/>
      <selection pane="topRight" activeCell="N1" sqref="N1"/>
      <selection pane="bottomLeft" activeCell="A2" sqref="A2"/>
      <selection pane="bottomRight" activeCell="O10" sqref="O10"/>
    </sheetView>
  </sheetViews>
  <sheetFormatPr defaultColWidth="9.08984375" defaultRowHeight="14.5" x14ac:dyDescent="0.35"/>
  <cols>
    <col min="1" max="1" width="3.6328125" style="1" customWidth="1"/>
    <col min="2" max="2" width="17.26953125" style="4" customWidth="1"/>
    <col min="3" max="4" width="14.08984375" style="3" customWidth="1"/>
    <col min="5" max="5" width="3.26953125" style="3" customWidth="1"/>
    <col min="6" max="11" width="9.08984375" style="3"/>
    <col min="12" max="12" width="10.36328125" style="3" bestFit="1" customWidth="1"/>
    <col min="13" max="13" width="9.08984375" style="16"/>
    <col min="14" max="14" width="11.26953125" style="3" customWidth="1"/>
    <col min="15" max="15" width="11.08984375" style="3" customWidth="1"/>
    <col min="16" max="16384" width="9.08984375" style="3"/>
  </cols>
  <sheetData>
    <row r="1" spans="1:16" ht="45" customHeight="1" x14ac:dyDescent="0.45">
      <c r="B1" s="24" t="s">
        <v>77</v>
      </c>
      <c r="C1" s="24"/>
      <c r="D1" s="24"/>
      <c r="E1" s="24"/>
      <c r="F1" s="24"/>
      <c r="G1" s="24"/>
      <c r="H1" s="24"/>
      <c r="I1" s="24"/>
      <c r="J1" s="24"/>
      <c r="K1" s="24"/>
      <c r="L1" s="24"/>
      <c r="M1" s="24"/>
      <c r="N1" s="2"/>
      <c r="O1" s="2"/>
    </row>
    <row r="2" spans="1:16" x14ac:dyDescent="0.35">
      <c r="B2" s="40" t="s">
        <v>81</v>
      </c>
      <c r="C2" s="40"/>
      <c r="D2" s="40"/>
      <c r="E2" s="40"/>
      <c r="F2" s="40"/>
      <c r="G2" s="40"/>
      <c r="H2" s="40"/>
      <c r="I2" s="40"/>
      <c r="J2" s="40"/>
      <c r="K2" s="40"/>
      <c r="L2" s="40"/>
      <c r="M2" s="40"/>
    </row>
    <row r="3" spans="1:16" x14ac:dyDescent="0.35">
      <c r="I3" s="17"/>
      <c r="J3" s="17"/>
      <c r="K3" s="17"/>
      <c r="L3" s="17"/>
      <c r="M3" s="17"/>
      <c r="N3" s="17"/>
      <c r="O3" s="17"/>
    </row>
    <row r="4" spans="1:16" ht="17.5" x14ac:dyDescent="0.35">
      <c r="F4" s="5" t="s">
        <v>78</v>
      </c>
      <c r="I4" s="31" t="s">
        <v>76</v>
      </c>
      <c r="J4" s="31"/>
      <c r="K4" s="31"/>
      <c r="L4" s="31"/>
      <c r="M4" s="13">
        <v>2730</v>
      </c>
      <c r="N4" s="1"/>
      <c r="O4" s="1"/>
      <c r="P4" s="1"/>
    </row>
    <row r="5" spans="1:16" x14ac:dyDescent="0.35">
      <c r="I5" s="1"/>
      <c r="J5" s="1"/>
      <c r="K5" s="1"/>
      <c r="L5" s="1"/>
      <c r="M5" s="1"/>
      <c r="N5" s="1"/>
      <c r="O5" s="1"/>
      <c r="P5" s="1"/>
    </row>
    <row r="6" spans="1:16" x14ac:dyDescent="0.35">
      <c r="C6" s="6" t="s">
        <v>79</v>
      </c>
      <c r="D6" s="6" t="s">
        <v>71</v>
      </c>
      <c r="F6" s="7">
        <v>24</v>
      </c>
      <c r="I6" s="1"/>
      <c r="J6" s="14" t="s">
        <v>72</v>
      </c>
      <c r="K6" s="36">
        <f>VLOOKUP($F$6,$A$7:$D$77,4)</f>
        <v>50328.885967032969</v>
      </c>
      <c r="L6" s="36"/>
      <c r="M6" s="1"/>
      <c r="N6" s="1"/>
      <c r="O6" s="8">
        <f>137/2</f>
        <v>68.5</v>
      </c>
      <c r="P6" s="1"/>
    </row>
    <row r="7" spans="1:16" ht="12.75" customHeight="1" x14ac:dyDescent="0.35">
      <c r="A7" s="9">
        <v>1</v>
      </c>
      <c r="B7" s="10" t="s">
        <v>0</v>
      </c>
      <c r="C7" s="11">
        <v>2774411.51</v>
      </c>
      <c r="D7" s="15">
        <f>C7/$M$4</f>
        <v>1016.2679523809524</v>
      </c>
      <c r="I7" s="1"/>
      <c r="J7" s="14" t="s">
        <v>73</v>
      </c>
      <c r="K7" s="37" t="str">
        <f>VLOOKUP($F$6,$A$7:$D$77,2)</f>
        <v xml:space="preserve">Greater Dandenong </v>
      </c>
      <c r="L7" s="37"/>
      <c r="M7" s="1"/>
      <c r="N7" s="1"/>
      <c r="O7" s="8">
        <f>O6*0.7</f>
        <v>47.949999999999996</v>
      </c>
      <c r="P7" s="1"/>
    </row>
    <row r="8" spans="1:16" ht="12.75" customHeight="1" x14ac:dyDescent="0.35">
      <c r="A8" s="9">
        <v>2</v>
      </c>
      <c r="B8" s="10" t="s">
        <v>1</v>
      </c>
      <c r="C8" s="11">
        <v>6245500.4199999999</v>
      </c>
      <c r="D8" s="15">
        <f t="shared" ref="D8:D38" si="0">C8/$M$4</f>
        <v>2287.7290915750914</v>
      </c>
      <c r="I8" s="1"/>
      <c r="J8" s="14" t="s">
        <v>74</v>
      </c>
      <c r="K8" s="38">
        <f>VLOOKUP($F$6,$A$7:$D$77,3)</f>
        <v>137397858.69</v>
      </c>
      <c r="L8" s="38"/>
      <c r="M8" s="1"/>
      <c r="N8" s="1"/>
      <c r="O8" s="8">
        <f>O7*52</f>
        <v>2493.3999999999996</v>
      </c>
      <c r="P8" s="1"/>
    </row>
    <row r="9" spans="1:16" ht="12.75" customHeight="1" x14ac:dyDescent="0.35">
      <c r="A9" s="9">
        <v>3</v>
      </c>
      <c r="B9" s="10" t="s">
        <v>2</v>
      </c>
      <c r="C9" s="11">
        <v>64360765.839999996</v>
      </c>
      <c r="D9" s="15">
        <f t="shared" si="0"/>
        <v>23575.372102564103</v>
      </c>
      <c r="I9" s="17"/>
      <c r="J9" s="17"/>
      <c r="K9" s="17"/>
      <c r="L9" s="17"/>
      <c r="M9" s="17"/>
      <c r="N9" s="17"/>
      <c r="O9" s="17"/>
    </row>
    <row r="10" spans="1:16" ht="12.75" customHeight="1" x14ac:dyDescent="0.35">
      <c r="A10" s="9">
        <v>4</v>
      </c>
      <c r="B10" s="10" t="s">
        <v>3</v>
      </c>
      <c r="C10" s="11">
        <v>57169938.57</v>
      </c>
      <c r="D10" s="15">
        <f t="shared" si="0"/>
        <v>20941.36943956044</v>
      </c>
      <c r="I10" s="17"/>
      <c r="J10" s="17"/>
      <c r="K10" s="17"/>
      <c r="L10" s="17"/>
      <c r="M10" s="17"/>
      <c r="N10" s="17"/>
      <c r="O10" s="17"/>
    </row>
    <row r="11" spans="1:16" ht="12.75" customHeight="1" x14ac:dyDescent="0.35">
      <c r="A11" s="9">
        <v>5</v>
      </c>
      <c r="B11" s="10" t="s">
        <v>4</v>
      </c>
      <c r="C11" s="11">
        <v>19745740.010000002</v>
      </c>
      <c r="D11" s="15">
        <f t="shared" si="0"/>
        <v>7232.8717985347994</v>
      </c>
      <c r="F11" s="39" t="str">
        <f>CONCATENATE("The human magnitude of EGM Losses in ",K7)</f>
        <v xml:space="preserve">The human magnitude of EGM Losses in Greater Dandenong </v>
      </c>
      <c r="G11" s="39"/>
      <c r="H11" s="39"/>
      <c r="I11" s="39"/>
      <c r="J11" s="39"/>
      <c r="K11" s="39"/>
      <c r="L11" s="39"/>
      <c r="O11" s="1"/>
    </row>
    <row r="12" spans="1:16" ht="12.75" customHeight="1" x14ac:dyDescent="0.35">
      <c r="A12" s="9">
        <v>6</v>
      </c>
      <c r="B12" s="10" t="s">
        <v>5</v>
      </c>
      <c r="C12" s="11">
        <v>19841779.190000001</v>
      </c>
      <c r="D12" s="15">
        <f t="shared" si="0"/>
        <v>7268.0509853479862</v>
      </c>
      <c r="F12" s="32" t="str">
        <f>CONCATENATE("EGM gambling losses in ",K7," in 2022/23, of $",ROUNDUP(K8/1000000,1)," million, are equivalent to the cost of feeding ",ROUNDUP(K6,-2)," children for one year.")</f>
        <v>EGM gambling losses in Greater Dandenong  in 2022/23, of $137.4 million, are equivalent to the cost of feeding 50400 children for one year.</v>
      </c>
      <c r="G12" s="32"/>
      <c r="H12" s="32"/>
      <c r="I12" s="32"/>
      <c r="J12" s="32"/>
      <c r="K12" s="32"/>
      <c r="L12" s="32"/>
    </row>
    <row r="13" spans="1:16" ht="12.75" customHeight="1" x14ac:dyDescent="0.35">
      <c r="A13" s="9">
        <v>7</v>
      </c>
      <c r="B13" s="10" t="s">
        <v>6</v>
      </c>
      <c r="C13" s="11">
        <v>13886353.15</v>
      </c>
      <c r="D13" s="15">
        <f t="shared" si="0"/>
        <v>5086.5762454212454</v>
      </c>
      <c r="F13" s="32"/>
      <c r="G13" s="32"/>
      <c r="H13" s="32"/>
      <c r="I13" s="32"/>
      <c r="J13" s="32"/>
      <c r="K13" s="32"/>
      <c r="L13" s="32"/>
    </row>
    <row r="14" spans="1:16" ht="12.75" customHeight="1" x14ac:dyDescent="0.35">
      <c r="A14" s="9">
        <v>8</v>
      </c>
      <c r="B14" s="10" t="s">
        <v>7</v>
      </c>
      <c r="C14" s="11">
        <v>6844034.0999999996</v>
      </c>
      <c r="D14" s="15">
        <f t="shared" si="0"/>
        <v>2506.9721978021976</v>
      </c>
      <c r="F14" s="32"/>
      <c r="G14" s="32"/>
      <c r="H14" s="32"/>
      <c r="I14" s="32"/>
      <c r="J14" s="32"/>
      <c r="K14" s="32"/>
      <c r="L14" s="32"/>
    </row>
    <row r="15" spans="1:16" ht="12.75" customHeight="1" x14ac:dyDescent="0.35">
      <c r="A15" s="9">
        <v>9</v>
      </c>
      <c r="B15" s="10" t="s">
        <v>8</v>
      </c>
      <c r="C15" s="11">
        <v>18797009.460000001</v>
      </c>
      <c r="D15" s="15">
        <f>C15/$M$4</f>
        <v>6885.3514505494513</v>
      </c>
      <c r="F15" s="32"/>
      <c r="G15" s="32"/>
      <c r="H15" s="32"/>
      <c r="I15" s="32"/>
      <c r="J15" s="32"/>
      <c r="K15" s="32"/>
      <c r="L15" s="32"/>
    </row>
    <row r="16" spans="1:16" ht="12.75" customHeight="1" x14ac:dyDescent="0.35">
      <c r="A16" s="9">
        <v>10</v>
      </c>
      <c r="B16" s="10" t="s">
        <v>9</v>
      </c>
      <c r="C16" s="11">
        <v>172895893.56999999</v>
      </c>
      <c r="D16" s="15">
        <f t="shared" si="0"/>
        <v>63331.829146520147</v>
      </c>
    </row>
    <row r="17" spans="1:14" ht="12.75" customHeight="1" x14ac:dyDescent="0.35">
      <c r="A17" s="9">
        <v>11</v>
      </c>
      <c r="B17" s="10" t="s">
        <v>10</v>
      </c>
      <c r="C17" s="11">
        <v>10715080.17</v>
      </c>
      <c r="D17" s="15">
        <f t="shared" si="0"/>
        <v>3924.9377912087912</v>
      </c>
      <c r="F17" s="25" t="s">
        <v>75</v>
      </c>
      <c r="G17" s="26"/>
      <c r="H17" s="26"/>
      <c r="I17" s="26"/>
      <c r="J17" s="26"/>
      <c r="K17" s="26"/>
      <c r="L17" s="27"/>
    </row>
    <row r="18" spans="1:14" ht="12.75" customHeight="1" x14ac:dyDescent="0.35">
      <c r="A18" s="9">
        <v>12</v>
      </c>
      <c r="B18" s="10" t="s">
        <v>11</v>
      </c>
      <c r="C18" s="11">
        <v>35041656.68</v>
      </c>
      <c r="D18" s="15">
        <f t="shared" si="0"/>
        <v>12835.771677655677</v>
      </c>
      <c r="F18" s="28"/>
      <c r="G18" s="29"/>
      <c r="H18" s="29"/>
      <c r="I18" s="29"/>
      <c r="J18" s="29"/>
      <c r="K18" s="29"/>
      <c r="L18" s="30"/>
      <c r="N18" s="12"/>
    </row>
    <row r="19" spans="1:14" ht="12.75" customHeight="1" x14ac:dyDescent="0.35">
      <c r="A19" s="9">
        <v>13</v>
      </c>
      <c r="B19" s="10" t="s">
        <v>12</v>
      </c>
      <c r="C19" s="11">
        <v>159240363.25</v>
      </c>
      <c r="D19" s="15">
        <f t="shared" si="0"/>
        <v>58329.803388278386</v>
      </c>
      <c r="F19" s="33" t="s">
        <v>80</v>
      </c>
      <c r="G19" s="34"/>
      <c r="H19" s="34"/>
      <c r="I19" s="34"/>
      <c r="J19" s="34"/>
      <c r="K19" s="34"/>
      <c r="L19" s="35"/>
    </row>
    <row r="20" spans="1:14" ht="12.75" customHeight="1" x14ac:dyDescent="0.35">
      <c r="A20" s="9">
        <v>14</v>
      </c>
      <c r="B20" s="10" t="s">
        <v>13</v>
      </c>
      <c r="C20" s="11">
        <v>8535391.5600000005</v>
      </c>
      <c r="D20" s="15">
        <f t="shared" si="0"/>
        <v>3126.517054945055</v>
      </c>
      <c r="F20" s="33"/>
      <c r="G20" s="34"/>
      <c r="H20" s="34"/>
      <c r="I20" s="34"/>
      <c r="J20" s="34"/>
      <c r="K20" s="34"/>
      <c r="L20" s="35"/>
    </row>
    <row r="21" spans="1:14" ht="12.75" customHeight="1" x14ac:dyDescent="0.35">
      <c r="A21" s="9">
        <v>15</v>
      </c>
      <c r="B21" s="10" t="s">
        <v>14</v>
      </c>
      <c r="C21" s="11">
        <v>7891465.21</v>
      </c>
      <c r="D21" s="15">
        <f t="shared" si="0"/>
        <v>2890.6465970695972</v>
      </c>
      <c r="F21" s="33"/>
      <c r="G21" s="34"/>
      <c r="H21" s="34"/>
      <c r="I21" s="34"/>
      <c r="J21" s="34"/>
      <c r="K21" s="34"/>
      <c r="L21" s="35"/>
    </row>
    <row r="22" spans="1:14" ht="12.75" customHeight="1" x14ac:dyDescent="0.35">
      <c r="A22" s="9">
        <v>16</v>
      </c>
      <c r="B22" s="10" t="s">
        <v>15</v>
      </c>
      <c r="C22" s="11">
        <v>3131439.24</v>
      </c>
      <c r="D22" s="15">
        <f t="shared" si="0"/>
        <v>1147.0473406593408</v>
      </c>
      <c r="F22" s="33"/>
      <c r="G22" s="34"/>
      <c r="H22" s="34"/>
      <c r="I22" s="34"/>
      <c r="J22" s="34"/>
      <c r="K22" s="34"/>
      <c r="L22" s="35"/>
    </row>
    <row r="23" spans="1:14" ht="12.75" customHeight="1" x14ac:dyDescent="0.35">
      <c r="A23" s="9">
        <v>17</v>
      </c>
      <c r="B23" s="10" t="s">
        <v>16</v>
      </c>
      <c r="C23" s="11">
        <v>85837107.129999995</v>
      </c>
      <c r="D23" s="15">
        <f t="shared" si="0"/>
        <v>31442.163783882781</v>
      </c>
      <c r="F23" s="33"/>
      <c r="G23" s="34"/>
      <c r="H23" s="34"/>
      <c r="I23" s="34"/>
      <c r="J23" s="34"/>
      <c r="K23" s="34"/>
      <c r="L23" s="35"/>
    </row>
    <row r="24" spans="1:14" ht="12.75" customHeight="1" x14ac:dyDescent="0.35">
      <c r="A24" s="9">
        <v>18</v>
      </c>
      <c r="B24" s="10" t="s">
        <v>17</v>
      </c>
      <c r="C24" s="11">
        <v>30590741.449999999</v>
      </c>
      <c r="D24" s="15">
        <f t="shared" si="0"/>
        <v>11205.399798534798</v>
      </c>
      <c r="F24" s="33"/>
      <c r="G24" s="34"/>
      <c r="H24" s="34"/>
      <c r="I24" s="34"/>
      <c r="J24" s="34"/>
      <c r="K24" s="34"/>
      <c r="L24" s="35"/>
    </row>
    <row r="25" spans="1:14" ht="12.75" customHeight="1" x14ac:dyDescent="0.35">
      <c r="A25" s="9">
        <v>19</v>
      </c>
      <c r="B25" s="10" t="s">
        <v>18</v>
      </c>
      <c r="C25" s="11">
        <v>67668174.450000003</v>
      </c>
      <c r="D25" s="15">
        <f t="shared" si="0"/>
        <v>24786.877087912089</v>
      </c>
      <c r="F25" s="18" t="str">
        <f>CONCATENATE("Finally, 2022/23 EGM gambling losses of $",ROUNDUP(K8/1000000,1)," million in ",K7," are divided by $2,730 to give ",ROUNDUP(K6,0)," – the number of children whom these gambling losses could feed for a year")</f>
        <v>Finally, 2022/23 EGM gambling losses of $137.4 million in Greater Dandenong  are divided by $2,730 to give 50329 – the number of children whom these gambling losses could feed for a year</v>
      </c>
      <c r="G25" s="19"/>
      <c r="H25" s="19"/>
      <c r="I25" s="19"/>
      <c r="J25" s="19"/>
      <c r="K25" s="19"/>
      <c r="L25" s="20"/>
    </row>
    <row r="26" spans="1:14" ht="12.75" customHeight="1" x14ac:dyDescent="0.35">
      <c r="A26" s="9">
        <v>20</v>
      </c>
      <c r="B26" s="10" t="s">
        <v>19</v>
      </c>
      <c r="C26" s="11">
        <v>2317948.19</v>
      </c>
      <c r="D26" s="15">
        <f t="shared" si="0"/>
        <v>849.06527106227099</v>
      </c>
      <c r="F26" s="18"/>
      <c r="G26" s="19"/>
      <c r="H26" s="19"/>
      <c r="I26" s="19"/>
      <c r="J26" s="19"/>
      <c r="K26" s="19"/>
      <c r="L26" s="20"/>
    </row>
    <row r="27" spans="1:14" ht="12.75" customHeight="1" thickBot="1" x14ac:dyDescent="0.4">
      <c r="A27" s="9">
        <v>21</v>
      </c>
      <c r="B27" s="10" t="s">
        <v>20</v>
      </c>
      <c r="C27" s="11">
        <v>70499276.129999995</v>
      </c>
      <c r="D27" s="15">
        <f t="shared" si="0"/>
        <v>25823.910670329667</v>
      </c>
      <c r="F27" s="21"/>
      <c r="G27" s="22"/>
      <c r="H27" s="22"/>
      <c r="I27" s="22"/>
      <c r="J27" s="22"/>
      <c r="K27" s="22"/>
      <c r="L27" s="23"/>
    </row>
    <row r="28" spans="1:14" ht="12.75" customHeight="1" thickTop="1" x14ac:dyDescent="0.35">
      <c r="A28" s="9">
        <v>22</v>
      </c>
      <c r="B28" s="10" t="s">
        <v>21</v>
      </c>
      <c r="C28" s="11">
        <v>8641654.5399999991</v>
      </c>
      <c r="D28" s="15">
        <f t="shared" si="0"/>
        <v>3165.441223443223</v>
      </c>
    </row>
    <row r="29" spans="1:14" ht="12.75" customHeight="1" x14ac:dyDescent="0.35">
      <c r="A29" s="9">
        <v>23</v>
      </c>
      <c r="B29" s="10" t="s">
        <v>22</v>
      </c>
      <c r="C29" s="11">
        <v>59081305.950000003</v>
      </c>
      <c r="D29" s="15">
        <f t="shared" si="0"/>
        <v>21641.504010989011</v>
      </c>
    </row>
    <row r="30" spans="1:14" ht="12.75" customHeight="1" x14ac:dyDescent="0.35">
      <c r="A30" s="9">
        <v>24</v>
      </c>
      <c r="B30" s="10" t="s">
        <v>23</v>
      </c>
      <c r="C30" s="11">
        <v>137397858.69</v>
      </c>
      <c r="D30" s="15">
        <f>C30/$M$4</f>
        <v>50328.885967032969</v>
      </c>
    </row>
    <row r="31" spans="1:14" ht="12.75" customHeight="1" x14ac:dyDescent="0.35">
      <c r="A31" s="9">
        <v>25</v>
      </c>
      <c r="B31" s="10" t="s">
        <v>24</v>
      </c>
      <c r="C31" s="11">
        <v>134132429.84999999</v>
      </c>
      <c r="D31" s="15">
        <f t="shared" si="0"/>
        <v>49132.758186813182</v>
      </c>
    </row>
    <row r="32" spans="1:14" ht="12.75" customHeight="1" x14ac:dyDescent="0.35">
      <c r="A32" s="9">
        <v>26</v>
      </c>
      <c r="B32" s="10" t="s">
        <v>25</v>
      </c>
      <c r="C32" s="11">
        <v>42728660.049999997</v>
      </c>
      <c r="D32" s="15">
        <f t="shared" si="0"/>
        <v>15651.523827838826</v>
      </c>
    </row>
    <row r="33" spans="1:4" ht="12.75" customHeight="1" x14ac:dyDescent="0.35">
      <c r="A33" s="9">
        <v>27</v>
      </c>
      <c r="B33" s="10" t="s">
        <v>26</v>
      </c>
      <c r="C33" s="11">
        <v>3471730.59</v>
      </c>
      <c r="D33" s="15">
        <f t="shared" si="0"/>
        <v>1271.6961868131868</v>
      </c>
    </row>
    <row r="34" spans="1:4" ht="12.75" customHeight="1" x14ac:dyDescent="0.35">
      <c r="A34" s="9">
        <v>28</v>
      </c>
      <c r="B34" s="10" t="s">
        <v>27</v>
      </c>
      <c r="C34" s="11">
        <v>47950388.969999999</v>
      </c>
      <c r="D34" s="15">
        <f t="shared" si="0"/>
        <v>17564.245043956045</v>
      </c>
    </row>
    <row r="35" spans="1:4" ht="12.75" customHeight="1" x14ac:dyDescent="0.35">
      <c r="A35" s="9">
        <v>29</v>
      </c>
      <c r="B35" s="10" t="s">
        <v>28</v>
      </c>
      <c r="C35" s="11">
        <v>11664955.060000001</v>
      </c>
      <c r="D35" s="15">
        <f t="shared" si="0"/>
        <v>4272.8773113553116</v>
      </c>
    </row>
    <row r="36" spans="1:4" ht="12.75" customHeight="1" x14ac:dyDescent="0.35">
      <c r="A36" s="9">
        <v>30</v>
      </c>
      <c r="B36" s="10" t="s">
        <v>29</v>
      </c>
      <c r="C36" s="11">
        <v>139030851.81</v>
      </c>
      <c r="D36" s="15">
        <f t="shared" si="0"/>
        <v>50927.051945054947</v>
      </c>
    </row>
    <row r="37" spans="1:4" ht="12.75" customHeight="1" x14ac:dyDescent="0.35">
      <c r="A37" s="9">
        <v>31</v>
      </c>
      <c r="B37" s="10" t="s">
        <v>30</v>
      </c>
      <c r="C37" s="11">
        <v>86005189.189999998</v>
      </c>
      <c r="D37" s="15">
        <f t="shared" si="0"/>
        <v>31503.732304029305</v>
      </c>
    </row>
    <row r="38" spans="1:4" ht="12.75" customHeight="1" x14ac:dyDescent="0.35">
      <c r="A38" s="9">
        <v>32</v>
      </c>
      <c r="B38" s="10" t="s">
        <v>31</v>
      </c>
      <c r="C38" s="11">
        <v>78302496.930000007</v>
      </c>
      <c r="D38" s="15">
        <f t="shared" si="0"/>
        <v>28682.23330769231</v>
      </c>
    </row>
    <row r="39" spans="1:4" ht="12.75" customHeight="1" x14ac:dyDescent="0.35">
      <c r="A39" s="9">
        <v>33</v>
      </c>
      <c r="B39" s="10" t="s">
        <v>32</v>
      </c>
      <c r="C39" s="11">
        <v>49944157.130000003</v>
      </c>
      <c r="D39" s="15">
        <f t="shared" ref="D39:D70" si="1">C39/$M$4</f>
        <v>18294.563051282053</v>
      </c>
    </row>
    <row r="40" spans="1:4" ht="12.75" customHeight="1" x14ac:dyDescent="0.35">
      <c r="A40" s="9">
        <v>34</v>
      </c>
      <c r="B40" s="10" t="s">
        <v>33</v>
      </c>
      <c r="C40" s="11">
        <v>9089731.0399999991</v>
      </c>
      <c r="D40" s="15">
        <f t="shared" si="1"/>
        <v>3329.5718095238094</v>
      </c>
    </row>
    <row r="41" spans="1:4" ht="12.75" customHeight="1" x14ac:dyDescent="0.35">
      <c r="A41" s="9">
        <v>35</v>
      </c>
      <c r="B41" s="10" t="s">
        <v>34</v>
      </c>
      <c r="C41" s="11">
        <v>60358350.799999997</v>
      </c>
      <c r="D41" s="15">
        <f t="shared" si="1"/>
        <v>22109.286007326005</v>
      </c>
    </row>
    <row r="42" spans="1:4" ht="12.75" customHeight="1" x14ac:dyDescent="0.35">
      <c r="A42" s="9">
        <v>36</v>
      </c>
      <c r="B42" s="10" t="s">
        <v>35</v>
      </c>
      <c r="C42" s="11">
        <v>1745873.88</v>
      </c>
      <c r="D42" s="15">
        <f t="shared" si="1"/>
        <v>639.51424175824172</v>
      </c>
    </row>
    <row r="43" spans="1:4" ht="12.75" customHeight="1" x14ac:dyDescent="0.35">
      <c r="A43" s="9">
        <v>37</v>
      </c>
      <c r="B43" s="10" t="s">
        <v>36</v>
      </c>
      <c r="C43" s="11">
        <v>66119496.539999999</v>
      </c>
      <c r="D43" s="15">
        <f t="shared" si="1"/>
        <v>24219.5958021978</v>
      </c>
    </row>
    <row r="44" spans="1:4" ht="12.75" customHeight="1" x14ac:dyDescent="0.35">
      <c r="A44" s="9">
        <v>38</v>
      </c>
      <c r="B44" s="10" t="s">
        <v>37</v>
      </c>
      <c r="C44" s="11">
        <v>62283768.149999999</v>
      </c>
      <c r="D44" s="15">
        <f t="shared" si="1"/>
        <v>22814.567087912088</v>
      </c>
    </row>
    <row r="45" spans="1:4" ht="12.75" customHeight="1" x14ac:dyDescent="0.35">
      <c r="A45" s="9">
        <v>39</v>
      </c>
      <c r="B45" s="10" t="s">
        <v>38</v>
      </c>
      <c r="C45" s="11">
        <v>86325377.170000002</v>
      </c>
      <c r="D45" s="15">
        <f t="shared" si="1"/>
        <v>31621.017278388281</v>
      </c>
    </row>
    <row r="46" spans="1:4" ht="12.75" customHeight="1" x14ac:dyDescent="0.35">
      <c r="A46" s="9">
        <v>40</v>
      </c>
      <c r="B46" s="10" t="s">
        <v>39</v>
      </c>
      <c r="C46" s="11">
        <v>86742697.920000002</v>
      </c>
      <c r="D46" s="15">
        <f t="shared" si="1"/>
        <v>31773.882021978021</v>
      </c>
    </row>
    <row r="47" spans="1:4" ht="12.75" customHeight="1" x14ac:dyDescent="0.35">
      <c r="A47" s="9">
        <v>41</v>
      </c>
      <c r="B47" s="10" t="s">
        <v>40</v>
      </c>
      <c r="C47" s="11">
        <v>38482548.469999999</v>
      </c>
      <c r="D47" s="15">
        <f t="shared" si="1"/>
        <v>14096.171600732599</v>
      </c>
    </row>
    <row r="48" spans="1:4" ht="12.75" customHeight="1" x14ac:dyDescent="0.35">
      <c r="A48" s="9">
        <v>42</v>
      </c>
      <c r="B48" s="10" t="s">
        <v>41</v>
      </c>
      <c r="C48" s="11">
        <v>20751700.440000001</v>
      </c>
      <c r="D48" s="15">
        <f t="shared" si="1"/>
        <v>7601.3554725274735</v>
      </c>
    </row>
    <row r="49" spans="1:4" ht="12.75" customHeight="1" x14ac:dyDescent="0.35">
      <c r="A49" s="9">
        <v>43</v>
      </c>
      <c r="B49" s="10" t="s">
        <v>42</v>
      </c>
      <c r="C49" s="11">
        <v>5628762.5199999996</v>
      </c>
      <c r="D49" s="15">
        <f t="shared" si="1"/>
        <v>2061.8177728937726</v>
      </c>
    </row>
    <row r="50" spans="1:4" ht="12.75" customHeight="1" x14ac:dyDescent="0.35">
      <c r="A50" s="9">
        <v>44</v>
      </c>
      <c r="B50" s="10" t="s">
        <v>43</v>
      </c>
      <c r="C50" s="11">
        <v>122500822.52</v>
      </c>
      <c r="D50" s="15">
        <f t="shared" si="1"/>
        <v>44872.096161172158</v>
      </c>
    </row>
    <row r="51" spans="1:4" ht="12.75" customHeight="1" x14ac:dyDescent="0.35">
      <c r="A51" s="9">
        <v>45</v>
      </c>
      <c r="B51" s="10" t="s">
        <v>44</v>
      </c>
      <c r="C51" s="11">
        <v>85197625.769999996</v>
      </c>
      <c r="D51" s="15">
        <f t="shared" si="1"/>
        <v>31207.921527472525</v>
      </c>
    </row>
    <row r="52" spans="1:4" ht="12.75" customHeight="1" x14ac:dyDescent="0.35">
      <c r="A52" s="9">
        <v>46</v>
      </c>
      <c r="B52" s="10" t="s">
        <v>45</v>
      </c>
      <c r="C52" s="11">
        <v>11037347.539999999</v>
      </c>
      <c r="D52" s="15">
        <f t="shared" si="1"/>
        <v>4042.9844468864467</v>
      </c>
    </row>
    <row r="53" spans="1:4" ht="12.75" customHeight="1" x14ac:dyDescent="0.35">
      <c r="A53" s="9">
        <v>47</v>
      </c>
      <c r="B53" s="10" t="s">
        <v>46</v>
      </c>
      <c r="C53" s="11">
        <v>62063452.719999999</v>
      </c>
      <c r="D53" s="15">
        <f t="shared" si="1"/>
        <v>22733.865465201467</v>
      </c>
    </row>
    <row r="54" spans="1:4" ht="12.75" customHeight="1" x14ac:dyDescent="0.35">
      <c r="A54" s="9">
        <v>48</v>
      </c>
      <c r="B54" s="10" t="s">
        <v>47</v>
      </c>
      <c r="C54" s="11">
        <v>90344068.260000005</v>
      </c>
      <c r="D54" s="15">
        <f t="shared" si="1"/>
        <v>33093.065296703302</v>
      </c>
    </row>
    <row r="55" spans="1:4" ht="12.75" customHeight="1" x14ac:dyDescent="0.35">
      <c r="A55" s="9">
        <v>49</v>
      </c>
      <c r="B55" s="10" t="s">
        <v>48</v>
      </c>
      <c r="C55" s="11">
        <v>3053609.45</v>
      </c>
      <c r="D55" s="15">
        <f t="shared" si="1"/>
        <v>1118.5382600732601</v>
      </c>
    </row>
    <row r="56" spans="1:4" ht="12.75" customHeight="1" x14ac:dyDescent="0.35">
      <c r="A56" s="9">
        <v>50</v>
      </c>
      <c r="B56" s="10" t="s">
        <v>49</v>
      </c>
      <c r="C56" s="11">
        <v>1774883.9</v>
      </c>
      <c r="D56" s="15">
        <f t="shared" si="1"/>
        <v>650.14062271062267</v>
      </c>
    </row>
    <row r="57" spans="1:4" ht="12.75" customHeight="1" x14ac:dyDescent="0.35">
      <c r="A57" s="9">
        <v>51</v>
      </c>
      <c r="B57" s="10" t="s">
        <v>50</v>
      </c>
      <c r="C57" s="11">
        <v>9600842.3300000001</v>
      </c>
      <c r="D57" s="15">
        <f t="shared" si="1"/>
        <v>3516.7920622710622</v>
      </c>
    </row>
    <row r="58" spans="1:4" ht="12.75" customHeight="1" x14ac:dyDescent="0.35">
      <c r="A58" s="9">
        <v>52</v>
      </c>
      <c r="B58" s="10" t="s">
        <v>51</v>
      </c>
      <c r="C58" s="11">
        <v>4848169.46</v>
      </c>
      <c r="D58" s="15">
        <f t="shared" si="1"/>
        <v>1775.8862490842491</v>
      </c>
    </row>
    <row r="59" spans="1:4" ht="12.75" customHeight="1" x14ac:dyDescent="0.35">
      <c r="A59" s="9">
        <v>53</v>
      </c>
      <c r="B59" s="10" t="s">
        <v>52</v>
      </c>
      <c r="C59" s="11">
        <v>28494636.09</v>
      </c>
      <c r="D59" s="15">
        <f t="shared" si="1"/>
        <v>10437.595637362638</v>
      </c>
    </row>
    <row r="60" spans="1:4" ht="12.75" customHeight="1" x14ac:dyDescent="0.35">
      <c r="A60" s="9">
        <v>54</v>
      </c>
      <c r="B60" s="10" t="s">
        <v>53</v>
      </c>
      <c r="C60" s="11">
        <v>7104088.5999999996</v>
      </c>
      <c r="D60" s="15">
        <f t="shared" si="1"/>
        <v>2602.2302564102561</v>
      </c>
    </row>
    <row r="61" spans="1:4" ht="12.75" customHeight="1" x14ac:dyDescent="0.35">
      <c r="A61" s="9">
        <v>55</v>
      </c>
      <c r="B61" s="10" t="s">
        <v>54</v>
      </c>
      <c r="C61" s="11">
        <v>6989210.5700000003</v>
      </c>
      <c r="D61" s="15">
        <f t="shared" si="1"/>
        <v>2560.1503919413922</v>
      </c>
    </row>
    <row r="62" spans="1:4" ht="12.75" customHeight="1" x14ac:dyDescent="0.35">
      <c r="A62" s="9">
        <v>56</v>
      </c>
      <c r="B62" s="10" t="s">
        <v>55</v>
      </c>
      <c r="C62" s="11">
        <v>20327117.510000002</v>
      </c>
      <c r="D62" s="15">
        <f t="shared" si="1"/>
        <v>7445.8305897435903</v>
      </c>
    </row>
    <row r="63" spans="1:4" ht="12.75" customHeight="1" x14ac:dyDescent="0.35">
      <c r="A63" s="9">
        <v>57</v>
      </c>
      <c r="B63" s="10" t="s">
        <v>56</v>
      </c>
      <c r="C63" s="11">
        <v>2043679.7700000003</v>
      </c>
      <c r="D63" s="15">
        <f t="shared" si="1"/>
        <v>748.60064835164849</v>
      </c>
    </row>
    <row r="64" spans="1:4" ht="12.75" customHeight="1" x14ac:dyDescent="0.35">
      <c r="A64" s="9">
        <v>58</v>
      </c>
      <c r="B64" s="10" t="s">
        <v>57</v>
      </c>
      <c r="C64" s="11">
        <v>4124204.85</v>
      </c>
      <c r="D64" s="15">
        <f t="shared" si="1"/>
        <v>1510.6977472527474</v>
      </c>
    </row>
    <row r="65" spans="1:4" ht="12.75" customHeight="1" x14ac:dyDescent="0.35">
      <c r="A65" s="9">
        <v>59</v>
      </c>
      <c r="B65" s="10" t="s">
        <v>58</v>
      </c>
      <c r="C65" s="11">
        <v>10168792.5</v>
      </c>
      <c r="D65" s="15">
        <f t="shared" si="1"/>
        <v>3724.8324175824177</v>
      </c>
    </row>
    <row r="66" spans="1:4" ht="12.75" customHeight="1" x14ac:dyDescent="0.35">
      <c r="A66" s="9">
        <v>60</v>
      </c>
      <c r="B66" s="10" t="s">
        <v>59</v>
      </c>
      <c r="C66" s="11">
        <v>307634.83</v>
      </c>
      <c r="D66" s="15">
        <f t="shared" si="1"/>
        <v>112.68675091575092</v>
      </c>
    </row>
    <row r="67" spans="1:4" ht="12.75" customHeight="1" x14ac:dyDescent="0.35">
      <c r="A67" s="9">
        <v>61</v>
      </c>
      <c r="B67" s="10" t="s">
        <v>60</v>
      </c>
      <c r="C67" s="11">
        <v>10874190.789999999</v>
      </c>
      <c r="D67" s="15">
        <f t="shared" si="1"/>
        <v>3983.2200695970691</v>
      </c>
    </row>
    <row r="68" spans="1:4" ht="12.75" customHeight="1" x14ac:dyDescent="0.35">
      <c r="A68" s="9">
        <v>62</v>
      </c>
      <c r="B68" s="10" t="s">
        <v>61</v>
      </c>
      <c r="C68" s="11">
        <v>23206800.960000001</v>
      </c>
      <c r="D68" s="15">
        <f t="shared" si="1"/>
        <v>8500.6596923076922</v>
      </c>
    </row>
    <row r="69" spans="1:4" ht="12.75" customHeight="1" x14ac:dyDescent="0.35">
      <c r="A69" s="9">
        <v>63</v>
      </c>
      <c r="B69" s="10" t="s">
        <v>62</v>
      </c>
      <c r="C69" s="11">
        <v>25934121.440000001</v>
      </c>
      <c r="D69" s="15">
        <f t="shared" si="1"/>
        <v>9499.678183150183</v>
      </c>
    </row>
    <row r="70" spans="1:4" ht="12.75" customHeight="1" x14ac:dyDescent="0.35">
      <c r="A70" s="9">
        <v>64</v>
      </c>
      <c r="B70" s="10" t="s">
        <v>63</v>
      </c>
      <c r="C70" s="11">
        <v>56114551.280000001</v>
      </c>
      <c r="D70" s="15">
        <f t="shared" si="1"/>
        <v>20554.780688644689</v>
      </c>
    </row>
    <row r="71" spans="1:4" ht="12.75" customHeight="1" x14ac:dyDescent="0.35">
      <c r="A71" s="9">
        <v>65</v>
      </c>
      <c r="B71" s="10" t="s">
        <v>64</v>
      </c>
      <c r="C71" s="11">
        <v>137846028.25</v>
      </c>
      <c r="D71" s="15">
        <f t="shared" ref="D71:D77" si="2">C71/$M$4</f>
        <v>50493.050641025642</v>
      </c>
    </row>
    <row r="72" spans="1:4" ht="12.75" customHeight="1" x14ac:dyDescent="0.35">
      <c r="A72" s="9">
        <v>66</v>
      </c>
      <c r="B72" s="10" t="s">
        <v>65</v>
      </c>
      <c r="C72" s="11">
        <v>10728931.74</v>
      </c>
      <c r="D72" s="15">
        <f t="shared" si="2"/>
        <v>3930.0116263736263</v>
      </c>
    </row>
    <row r="73" spans="1:4" ht="12.75" customHeight="1" x14ac:dyDescent="0.35">
      <c r="A73" s="9">
        <v>67</v>
      </c>
      <c r="B73" s="10" t="s">
        <v>66</v>
      </c>
      <c r="C73" s="11">
        <v>124903632.06</v>
      </c>
      <c r="D73" s="15">
        <f t="shared" si="2"/>
        <v>45752.246175824177</v>
      </c>
    </row>
    <row r="74" spans="1:4" ht="12.75" customHeight="1" x14ac:dyDescent="0.35">
      <c r="A74" s="9">
        <v>68</v>
      </c>
      <c r="B74" s="10" t="s">
        <v>67</v>
      </c>
      <c r="C74" s="11">
        <v>30411152.370000001</v>
      </c>
      <c r="D74" s="15">
        <f t="shared" si="2"/>
        <v>11139.616252747253</v>
      </c>
    </row>
    <row r="75" spans="1:4" ht="12.75" customHeight="1" x14ac:dyDescent="0.35">
      <c r="A75" s="9">
        <v>69</v>
      </c>
      <c r="B75" s="10" t="s">
        <v>68</v>
      </c>
      <c r="C75" s="11">
        <v>30291015.59</v>
      </c>
      <c r="D75" s="15">
        <f t="shared" si="2"/>
        <v>11095.610106227106</v>
      </c>
    </row>
    <row r="76" spans="1:4" ht="12.75" customHeight="1" x14ac:dyDescent="0.35">
      <c r="A76" s="9">
        <v>70</v>
      </c>
      <c r="B76" s="10" t="s">
        <v>69</v>
      </c>
      <c r="C76" s="11">
        <v>3021664869.3199987</v>
      </c>
      <c r="D76" s="15">
        <f t="shared" si="2"/>
        <v>1106836.948468864</v>
      </c>
    </row>
    <row r="77" spans="1:4" ht="12.75" customHeight="1" x14ac:dyDescent="0.35">
      <c r="A77" s="9">
        <v>71</v>
      </c>
      <c r="B77" s="10" t="s">
        <v>70</v>
      </c>
      <c r="C77" s="11">
        <v>2329647193.3099995</v>
      </c>
      <c r="D77" s="15">
        <f t="shared" si="2"/>
        <v>853350.6202600731</v>
      </c>
    </row>
  </sheetData>
  <sheetProtection sheet="1" objects="1" scenarios="1"/>
  <mergeCells count="11">
    <mergeCell ref="F25:L27"/>
    <mergeCell ref="B1:M1"/>
    <mergeCell ref="F17:L18"/>
    <mergeCell ref="I4:L4"/>
    <mergeCell ref="F12:L15"/>
    <mergeCell ref="F19:L24"/>
    <mergeCell ref="K6:L6"/>
    <mergeCell ref="K7:L7"/>
    <mergeCell ref="K8:L8"/>
    <mergeCell ref="F11:L11"/>
    <mergeCell ref="B2:M2"/>
  </mergeCells>
  <pageMargins left="2.3622047244094491" right="0.70866141732283472" top="1.5748031496062993" bottom="0.74803149606299213" header="0.31496062992125984" footer="0.31496062992125984"/>
  <pageSetup paperSize="9" scale="11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Drop Down 1">
              <controlPr defaultSize="0" autoLine="0" autoPict="0">
                <anchor moveWithCells="1">
                  <from>
                    <xdr:col>4</xdr:col>
                    <xdr:colOff>234950</xdr:colOff>
                    <xdr:row>4</xdr:row>
                    <xdr:rowOff>165100</xdr:rowOff>
                  </from>
                  <to>
                    <xdr:col>7</xdr:col>
                    <xdr:colOff>317500</xdr:colOff>
                    <xdr:row>6</xdr:row>
                    <xdr:rowOff>6350</xdr:rowOff>
                  </to>
                </anchor>
              </controlPr>
            </control>
          </mc:Choice>
        </mc:AlternateContent>
      </controls>
    </mc:Choice>
  </mc:AlternateContent>
</worksheet>
</file>

<file path=customXML/_rels/item.xml.rels>&#65279;<?xml version="1.0" encoding="utf-8"?><Relationships xmlns="http://schemas.openxmlformats.org/package/2006/relationships"><Relationship Type="http://schemas.openxmlformats.org/officeDocument/2006/relationships/customXmlProps" Target="/customXML/itemProps.xml" Id="Rd3c4172d526e4b2384ade4b889302c76" /></Relationships>
</file>

<file path=customXML/item.xml><?xml version="1.0" encoding="utf-8"?>
<metadata xmlns="http://www.objective.com/ecm/document/metadata/9676E22B47CC48CBA49BA16071DCFF24" version="1.0.0">
  <systemFields>
    <field name="Objective-Id">
      <value order="0">A10067021</value>
    </field>
    <field name="Objective-Title">
      <value order="0">Gambling 2023 Electronic Gambling Machines Losses - Equivalent Number of Children who could be fed in a year</value>
    </field>
    <field name="Objective-Description">
      <value order="0"/>
    </field>
    <field name="Objective-CreationStamp">
      <value order="0">2023-08-11T06:51:49Z</value>
    </field>
    <field name="Objective-IsApproved">
      <value order="0">false</value>
    </field>
    <field name="Objective-IsPublished">
      <value order="0">true</value>
    </field>
    <field name="Objective-DatePublished">
      <value order="0">2023-08-11T06:52:15Z</value>
    </field>
    <field name="Objective-ModificationStamp">
      <value order="0">2023-08-23T02:54:55Z</value>
    </field>
    <field name="Objective-Owner">
      <value order="0">Hayden Brown</value>
    </field>
    <field name="Objective-Path">
      <value order="0">Classified Object:Classified Object:Classified Object:Census Analysis 2022 Website Files</value>
    </field>
    <field name="Objective-Parent">
      <value order="0">Census Analysis 2022 Website Files</value>
    </field>
    <field name="Objective-State">
      <value order="0">Published</value>
    </field>
    <field name="Objective-VersionId">
      <value order="0">vA12800774</value>
    </field>
    <field name="Objective-Version">
      <value order="0">1.0</value>
    </field>
    <field name="Objective-VersionNumber">
      <value order="0">1</value>
    </field>
    <field name="Objective-VersionComment">
      <value order="0">First version</value>
    </field>
    <field name="Objective-FileNumber">
      <value order="0">qA481061</value>
    </field>
    <field name="Objective-Classification">
      <value order="0"/>
    </field>
    <field name="Objective-Caveats">
      <value order="0"/>
    </field>
  </systemFields>
  <catalogues>
    <catalogue name="Document Type Catalogue" type="type" ori="id:cA11">
      <field name="Objective-Business Unit">
        <value order="0">Community Development</value>
      </field>
      <field name="Objective-Corporate Document Type">
        <value order="0"/>
      </field>
      <field name="Objective-Records Audit Vital Record">
        <value order="0"/>
      </field>
      <field name="Objective-Records Audit Date">
        <value order="0"/>
      </field>
      <field name="Objective-Connect Creator">
        <value order="0"/>
      </field>
    </catalogue>
  </catalogues>
</metadata>
</file>

<file path=customXML/itemProps.xml><?xml version="1.0" encoding="utf-8"?>
<ds:datastoreItem xmlns:ds="http://schemas.openxmlformats.org/officeDocument/2006/customXml" ds:itemID="{5745109E-2DDF-40CB-AC2B-FF9B10C90820}">
  <ds:schemaRefs>
    <ds:schemaRef ds:uri="http://www.objective.com/ecm/document/metadata/9676E22B47CC48CBA49BA16071DCFF2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Hayden Brown</cp:lastModifiedBy>
  <cp:lastPrinted>2019-09-11T04:01:46Z</cp:lastPrinted>
  <dcterms:created xsi:type="dcterms:W3CDTF">2019-09-11T03:21:06Z</dcterms:created>
  <dcterms:modified xsi:type="dcterms:W3CDTF">2023-08-11T06:49:27Z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A10067021</vt:lpwstr>
  </property>
  <property fmtid="{D5CDD505-2E9C-101B-9397-08002B2CF9AE}" pid="4" name="Objective-Title">
    <vt:lpwstr>Gambling 2023 Electronic Gambling Machines Losses - Equivalent Number of Children who could be fed in a year</vt:lpwstr>
  </property>
  <property fmtid="{D5CDD505-2E9C-101B-9397-08002B2CF9AE}" pid="5" name="Objective-Description">
    <vt:lpwstr/>
  </property>
  <property fmtid="{D5CDD505-2E9C-101B-9397-08002B2CF9AE}" pid="6" name="Objective-CreationStamp">
    <vt:filetime>2023-08-11T06:51:49Z</vt:filetime>
  </property>
  <property fmtid="{D5CDD505-2E9C-101B-9397-08002B2CF9AE}" pid="7" name="Objective-IsApproved">
    <vt:bool>false</vt:bool>
  </property>
  <property fmtid="{D5CDD505-2E9C-101B-9397-08002B2CF9AE}" pid="8" name="Objective-IsPublished">
    <vt:bool>true</vt:bool>
  </property>
  <property fmtid="{D5CDD505-2E9C-101B-9397-08002B2CF9AE}" pid="9" name="Objective-DatePublished">
    <vt:filetime>2023-08-11T06:52:15Z</vt:filetime>
  </property>
  <property fmtid="{D5CDD505-2E9C-101B-9397-08002B2CF9AE}" pid="10" name="Objective-ModificationStamp">
    <vt:filetime>2023-08-23T02:54:55Z</vt:filetime>
  </property>
  <property fmtid="{D5CDD505-2E9C-101B-9397-08002B2CF9AE}" pid="11" name="Objective-Owner">
    <vt:lpwstr>Hayden Brown</vt:lpwstr>
  </property>
  <property fmtid="{D5CDD505-2E9C-101B-9397-08002B2CF9AE}" pid="12" name="Objective-Path">
    <vt:lpwstr>Classified Object:Classified Object:Classified Object:Census Analysis 2022 Website Files</vt:lpwstr>
  </property>
  <property fmtid="{D5CDD505-2E9C-101B-9397-08002B2CF9AE}" pid="13" name="Objective-Parent">
    <vt:lpwstr>Census Analysis 2022 Website Files</vt:lpwstr>
  </property>
  <property fmtid="{D5CDD505-2E9C-101B-9397-08002B2CF9AE}" pid="14" name="Objective-State">
    <vt:lpwstr>Published</vt:lpwstr>
  </property>
  <property fmtid="{D5CDD505-2E9C-101B-9397-08002B2CF9AE}" pid="15" name="Objective-VersionId">
    <vt:lpwstr>vA12800774</vt:lpwstr>
  </property>
  <property fmtid="{D5CDD505-2E9C-101B-9397-08002B2CF9AE}" pid="16" name="Objective-Version">
    <vt:lpwstr>1.0</vt:lpwstr>
  </property>
  <property fmtid="{D5CDD505-2E9C-101B-9397-08002B2CF9AE}" pid="17" name="Objective-VersionNumber">
    <vt:r8>1</vt:r8>
  </property>
  <property fmtid="{D5CDD505-2E9C-101B-9397-08002B2CF9AE}" pid="18" name="Objective-VersionComment">
    <vt:lpwstr>First version</vt:lpwstr>
  </property>
  <property fmtid="{D5CDD505-2E9C-101B-9397-08002B2CF9AE}" pid="19" name="Objective-FileNumber">
    <vt:lpwstr>qA481061</vt:lpwstr>
  </property>
  <property fmtid="{D5CDD505-2E9C-101B-9397-08002B2CF9AE}" pid="20" name="Objective-Classification">
    <vt:lpwstr/>
  </property>
  <property fmtid="{D5CDD505-2E9C-101B-9397-08002B2CF9AE}" pid="21" name="Objective-Caveats">
    <vt:lpwstr/>
  </property>
  <property fmtid="{D5CDD505-2E9C-101B-9397-08002B2CF9AE}" pid="22" name="Objective-Business Unit">
    <vt:lpwstr>Community Development</vt:lpwstr>
  </property>
  <property fmtid="{D5CDD505-2E9C-101B-9397-08002B2CF9AE}" pid="23" name="Objective-Corporate Document Type">
    <vt:lpwstr/>
  </property>
  <property fmtid="{D5CDD505-2E9C-101B-9397-08002B2CF9AE}" pid="24" name="Objective-Records Audit Vital Record">
    <vt:lpwstr/>
  </property>
  <property fmtid="{D5CDD505-2E9C-101B-9397-08002B2CF9AE}" pid="25" name="Objective-Records Audit Date">
    <vt:lpwstr/>
  </property>
  <property fmtid="{D5CDD505-2E9C-101B-9397-08002B2CF9AE}" pid="26" name="Objective-Connect Creator">
    <vt:lpwstr/>
  </property>
</Properties>
</file>