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f91a5e30346340dc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~ Work - Dump\"/>
    </mc:Choice>
  </mc:AlternateContent>
  <xr:revisionPtr revIDLastSave="0" documentId="8_{3977D7F8-8C74-4A02-9798-2EC06CFAF148}" xr6:coauthVersionLast="47" xr6:coauthVersionMax="47" xr10:uidLastSave="{00000000-0000-0000-0000-000000000000}"/>
  <bookViews>
    <workbookView showHorizontalScroll="0" showSheetTabs="0" xWindow="-110" yWindow="-110" windowWidth="19420" windowHeight="10420" firstSheet="1" activeTab="1" xr2:uid="{00000000-000D-0000-FFFF-FFFF00000000}"/>
  </bookViews>
  <sheets>
    <sheet name="Data" sheetId="3" state="hidden" r:id="rId1"/>
    <sheet name="Front" sheetId="4" r:id="rId2"/>
  </sheets>
  <definedNames>
    <definedName name="_xlnm.Print_Area" localSheetId="1">Front!$B$1:$J$117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35" i="3" l="1"/>
  <c r="C8" i="4"/>
  <c r="C29" i="3"/>
  <c r="C61" i="4" l="1"/>
  <c r="D61" i="4" s="1"/>
  <c r="C62" i="4"/>
  <c r="D62" i="4" s="1"/>
  <c r="C63" i="4"/>
  <c r="D63" i="4" s="1"/>
  <c r="C64" i="4"/>
  <c r="D64" i="4" s="1"/>
  <c r="C65" i="4"/>
  <c r="D65" i="4" s="1"/>
  <c r="C66" i="4"/>
  <c r="D66" i="4" s="1"/>
  <c r="C67" i="4"/>
  <c r="D67" i="4" s="1"/>
  <c r="C68" i="4"/>
  <c r="D68" i="4" s="1"/>
  <c r="C69" i="4"/>
  <c r="D69" i="4" s="1"/>
  <c r="C70" i="4"/>
  <c r="D70" i="4" s="1"/>
  <c r="C71" i="4"/>
  <c r="D71" i="4" s="1"/>
  <c r="C72" i="4"/>
  <c r="D72" i="4" s="1"/>
  <c r="C73" i="4"/>
  <c r="D73" i="4" s="1"/>
  <c r="C74" i="4"/>
  <c r="D74" i="4" s="1"/>
  <c r="C75" i="4"/>
  <c r="D75" i="4" s="1"/>
  <c r="C76" i="4"/>
  <c r="D76" i="4" s="1"/>
  <c r="C77" i="4"/>
  <c r="D77" i="4" s="1"/>
  <c r="C78" i="4"/>
  <c r="D78" i="4" s="1"/>
  <c r="C79" i="4"/>
  <c r="D79" i="4" s="1"/>
  <c r="C80" i="4"/>
  <c r="D80" i="4" s="1"/>
  <c r="C81" i="4"/>
  <c r="D81" i="4" s="1"/>
  <c r="C82" i="4"/>
  <c r="D82" i="4" s="1"/>
  <c r="C83" i="4"/>
  <c r="D83" i="4" s="1"/>
  <c r="C84" i="4"/>
  <c r="D84" i="4" s="1"/>
  <c r="C85" i="4"/>
  <c r="D85" i="4" s="1"/>
  <c r="C86" i="4"/>
  <c r="D86" i="4" s="1"/>
  <c r="C87" i="4"/>
  <c r="D87" i="4" s="1"/>
  <c r="C88" i="4"/>
  <c r="D88" i="4" s="1"/>
  <c r="C89" i="4"/>
  <c r="D89" i="4" s="1"/>
  <c r="C90" i="4"/>
  <c r="D90" i="4" s="1"/>
  <c r="C91" i="4"/>
  <c r="D91" i="4" s="1"/>
  <c r="C92" i="4"/>
  <c r="D92" i="4" s="1"/>
  <c r="C93" i="4"/>
  <c r="D93" i="4" s="1"/>
  <c r="C94" i="4"/>
  <c r="D94" i="4" s="1"/>
  <c r="C95" i="4"/>
  <c r="D95" i="4" s="1"/>
  <c r="C96" i="4"/>
  <c r="D96" i="4" s="1"/>
  <c r="C97" i="4"/>
  <c r="D97" i="4" s="1"/>
  <c r="C98" i="4"/>
  <c r="D98" i="4" s="1"/>
  <c r="C99" i="4"/>
  <c r="D99" i="4" s="1"/>
  <c r="C100" i="4"/>
  <c r="D100" i="4" s="1"/>
  <c r="C101" i="4"/>
  <c r="D101" i="4" s="1"/>
  <c r="C102" i="4"/>
  <c r="D102" i="4" s="1"/>
  <c r="C103" i="4"/>
  <c r="D103" i="4" s="1"/>
  <c r="C104" i="4"/>
  <c r="D104" i="4" s="1"/>
  <c r="C105" i="4"/>
  <c r="D105" i="4" s="1"/>
  <c r="C106" i="4"/>
  <c r="D106" i="4" s="1"/>
  <c r="C107" i="4"/>
  <c r="D107" i="4" s="1"/>
  <c r="C108" i="4"/>
  <c r="D108" i="4" s="1"/>
  <c r="C109" i="4"/>
  <c r="D109" i="4" s="1"/>
  <c r="C110" i="4"/>
  <c r="D110" i="4" s="1"/>
  <c r="C111" i="4"/>
  <c r="D111" i="4" s="1"/>
  <c r="C112" i="4"/>
  <c r="D112" i="4" s="1"/>
  <c r="C113" i="4"/>
  <c r="D113" i="4" s="1"/>
  <c r="C114" i="4"/>
  <c r="D114" i="4" s="1"/>
  <c r="C115" i="4"/>
  <c r="D115" i="4" s="1"/>
  <c r="C116" i="4"/>
  <c r="D116" i="4" s="1"/>
  <c r="C117" i="4"/>
  <c r="D117" i="4" s="1"/>
  <c r="C118" i="4"/>
  <c r="D118" i="4" s="1"/>
  <c r="C119" i="4"/>
  <c r="D119" i="4" s="1"/>
  <c r="C120" i="4"/>
  <c r="D120" i="4" s="1"/>
  <c r="C121" i="4"/>
  <c r="D121" i="4" s="1"/>
  <c r="C122" i="4"/>
  <c r="D122" i="4" s="1"/>
  <c r="C123" i="4"/>
  <c r="D123" i="4" s="1"/>
  <c r="C124" i="4"/>
  <c r="D124" i="4" s="1"/>
  <c r="C125" i="4"/>
  <c r="D125" i="4" s="1"/>
  <c r="C126" i="4"/>
  <c r="D126" i="4" s="1"/>
  <c r="C127" i="4"/>
  <c r="D127" i="4" s="1"/>
  <c r="C128" i="4"/>
  <c r="D128" i="4" s="1"/>
  <c r="C129" i="4"/>
  <c r="D129" i="4" s="1"/>
  <c r="C130" i="4"/>
  <c r="D130" i="4" s="1"/>
  <c r="C131" i="4"/>
  <c r="D131" i="4" s="1"/>
  <c r="C132" i="4"/>
  <c r="D132" i="4" s="1"/>
  <c r="C133" i="4"/>
  <c r="D133" i="4" s="1"/>
  <c r="C134" i="4"/>
  <c r="D134" i="4" s="1"/>
  <c r="C135" i="4"/>
  <c r="D135" i="4" s="1"/>
  <c r="C136" i="4"/>
  <c r="D136" i="4" s="1"/>
  <c r="C137" i="4"/>
  <c r="D137" i="4" s="1"/>
  <c r="C138" i="4"/>
  <c r="D138" i="4" s="1"/>
  <c r="C60" i="4"/>
  <c r="D60" i="4" s="1"/>
  <c r="C30" i="3"/>
  <c r="D30" i="3"/>
  <c r="E30" i="3"/>
  <c r="F30" i="3"/>
  <c r="G30" i="3"/>
  <c r="H30" i="3"/>
  <c r="I30" i="3"/>
  <c r="J30" i="3"/>
  <c r="K30" i="3"/>
  <c r="L30" i="3"/>
  <c r="M30" i="3"/>
  <c r="N30" i="3"/>
  <c r="O30" i="3"/>
  <c r="P30" i="3"/>
  <c r="Q30" i="3"/>
  <c r="R30" i="3"/>
  <c r="S30" i="3"/>
  <c r="T30" i="3"/>
  <c r="U30" i="3"/>
  <c r="V30" i="3"/>
  <c r="W30" i="3"/>
  <c r="X30" i="3"/>
  <c r="Y30" i="3"/>
  <c r="Z30" i="3"/>
  <c r="AA30" i="3"/>
  <c r="AB30" i="3"/>
  <c r="AC30" i="3"/>
  <c r="AD30" i="3"/>
  <c r="AE30" i="3"/>
  <c r="AF30" i="3"/>
  <c r="AG30" i="3"/>
  <c r="AH30" i="3"/>
  <c r="AI30" i="3"/>
  <c r="AJ30" i="3"/>
  <c r="AK30" i="3"/>
  <c r="AL30" i="3"/>
  <c r="AM30" i="3"/>
  <c r="AN30" i="3"/>
  <c r="AO30" i="3"/>
  <c r="AP30" i="3"/>
  <c r="AQ30" i="3"/>
  <c r="AR30" i="3"/>
  <c r="AS30" i="3"/>
  <c r="AT30" i="3"/>
  <c r="AU30" i="3"/>
  <c r="AV30" i="3"/>
  <c r="AW30" i="3"/>
  <c r="AX30" i="3"/>
  <c r="AY30" i="3"/>
  <c r="AZ30" i="3"/>
  <c r="BA30" i="3"/>
  <c r="BB30" i="3"/>
  <c r="BC30" i="3"/>
  <c r="BD30" i="3"/>
  <c r="BE30" i="3"/>
  <c r="BF30" i="3"/>
  <c r="BG30" i="3"/>
  <c r="BH30" i="3"/>
  <c r="BI30" i="3"/>
  <c r="F9" i="4" s="1"/>
  <c r="BJ30" i="3"/>
  <c r="BK30" i="3"/>
  <c r="BL30" i="3"/>
  <c r="BM30" i="3"/>
  <c r="BN30" i="3"/>
  <c r="BO30" i="3"/>
  <c r="BP30" i="3"/>
  <c r="BQ30" i="3"/>
  <c r="BR30" i="3"/>
  <c r="BS30" i="3"/>
  <c r="BT30" i="3"/>
  <c r="BU30" i="3"/>
  <c r="BV30" i="3"/>
  <c r="BW30" i="3"/>
  <c r="BX30" i="3"/>
  <c r="BY30" i="3"/>
  <c r="BZ30" i="3"/>
  <c r="CA30" i="3"/>
  <c r="CB30" i="3"/>
  <c r="CC30" i="3"/>
  <c r="C31" i="3"/>
  <c r="D31" i="3"/>
  <c r="E31" i="3"/>
  <c r="F31" i="3"/>
  <c r="G31" i="3"/>
  <c r="H31" i="3"/>
  <c r="I31" i="3"/>
  <c r="J31" i="3"/>
  <c r="K31" i="3"/>
  <c r="L31" i="3"/>
  <c r="M31" i="3"/>
  <c r="N31" i="3"/>
  <c r="O31" i="3"/>
  <c r="P31" i="3"/>
  <c r="Q31" i="3"/>
  <c r="R31" i="3"/>
  <c r="S31" i="3"/>
  <c r="T31" i="3"/>
  <c r="U31" i="3"/>
  <c r="V31" i="3"/>
  <c r="W31" i="3"/>
  <c r="X31" i="3"/>
  <c r="Y31" i="3"/>
  <c r="Z31" i="3"/>
  <c r="AA31" i="3"/>
  <c r="AB31" i="3"/>
  <c r="AC31" i="3"/>
  <c r="AD31" i="3"/>
  <c r="AE31" i="3"/>
  <c r="AF31" i="3"/>
  <c r="AG31" i="3"/>
  <c r="AH31" i="3"/>
  <c r="AI31" i="3"/>
  <c r="AJ31" i="3"/>
  <c r="AK31" i="3"/>
  <c r="AL31" i="3"/>
  <c r="AM31" i="3"/>
  <c r="AN31" i="3"/>
  <c r="AO31" i="3"/>
  <c r="AP31" i="3"/>
  <c r="AQ31" i="3"/>
  <c r="AR31" i="3"/>
  <c r="AS31" i="3"/>
  <c r="AT31" i="3"/>
  <c r="AU31" i="3"/>
  <c r="AV31" i="3"/>
  <c r="AW31" i="3"/>
  <c r="AX31" i="3"/>
  <c r="AY31" i="3"/>
  <c r="AZ31" i="3"/>
  <c r="BA31" i="3"/>
  <c r="BB31" i="3"/>
  <c r="BC31" i="3"/>
  <c r="BD31" i="3"/>
  <c r="BE31" i="3"/>
  <c r="BF31" i="3"/>
  <c r="BG31" i="3"/>
  <c r="BH31" i="3"/>
  <c r="BI31" i="3"/>
  <c r="BJ31" i="3"/>
  <c r="BK31" i="3"/>
  <c r="BL31" i="3"/>
  <c r="BM31" i="3"/>
  <c r="BN31" i="3"/>
  <c r="BO31" i="3"/>
  <c r="BP31" i="3"/>
  <c r="BQ31" i="3"/>
  <c r="BR31" i="3"/>
  <c r="BS31" i="3"/>
  <c r="BT31" i="3"/>
  <c r="BU31" i="3"/>
  <c r="BV31" i="3"/>
  <c r="BW31" i="3"/>
  <c r="BX31" i="3"/>
  <c r="BY31" i="3"/>
  <c r="BZ31" i="3"/>
  <c r="CA31" i="3"/>
  <c r="CB31" i="3"/>
  <c r="CC31" i="3"/>
  <c r="C32" i="3"/>
  <c r="D32" i="3"/>
  <c r="E32" i="3"/>
  <c r="F32" i="3"/>
  <c r="G32" i="3"/>
  <c r="H32" i="3"/>
  <c r="I32" i="3"/>
  <c r="J32" i="3"/>
  <c r="K32" i="3"/>
  <c r="L32" i="3"/>
  <c r="M32" i="3"/>
  <c r="N32" i="3"/>
  <c r="O32" i="3"/>
  <c r="P32" i="3"/>
  <c r="Q32" i="3"/>
  <c r="R32" i="3"/>
  <c r="S32" i="3"/>
  <c r="T32" i="3"/>
  <c r="U32" i="3"/>
  <c r="V32" i="3"/>
  <c r="W32" i="3"/>
  <c r="X32" i="3"/>
  <c r="Y32" i="3"/>
  <c r="Z32" i="3"/>
  <c r="AA32" i="3"/>
  <c r="AB32" i="3"/>
  <c r="AC32" i="3"/>
  <c r="AD32" i="3"/>
  <c r="AE32" i="3"/>
  <c r="AF32" i="3"/>
  <c r="AG32" i="3"/>
  <c r="AH32" i="3"/>
  <c r="AI32" i="3"/>
  <c r="AJ32" i="3"/>
  <c r="AK32" i="3"/>
  <c r="AL32" i="3"/>
  <c r="AM32" i="3"/>
  <c r="AN32" i="3"/>
  <c r="AO32" i="3"/>
  <c r="AP32" i="3"/>
  <c r="AQ32" i="3"/>
  <c r="AR32" i="3"/>
  <c r="AS32" i="3"/>
  <c r="AT32" i="3"/>
  <c r="AU32" i="3"/>
  <c r="AV32" i="3"/>
  <c r="AW32" i="3"/>
  <c r="AX32" i="3"/>
  <c r="AY32" i="3"/>
  <c r="AZ32" i="3"/>
  <c r="BA32" i="3"/>
  <c r="BB32" i="3"/>
  <c r="BC32" i="3"/>
  <c r="BD32" i="3"/>
  <c r="BE32" i="3"/>
  <c r="BF32" i="3"/>
  <c r="BG32" i="3"/>
  <c r="BH32" i="3"/>
  <c r="BI32" i="3"/>
  <c r="F11" i="4" s="1"/>
  <c r="BJ32" i="3"/>
  <c r="BK32" i="3"/>
  <c r="BL32" i="3"/>
  <c r="BM32" i="3"/>
  <c r="BN32" i="3"/>
  <c r="BO32" i="3"/>
  <c r="BP32" i="3"/>
  <c r="BQ32" i="3"/>
  <c r="BR32" i="3"/>
  <c r="BS32" i="3"/>
  <c r="BT32" i="3"/>
  <c r="BU32" i="3"/>
  <c r="BV32" i="3"/>
  <c r="BW32" i="3"/>
  <c r="BX32" i="3"/>
  <c r="BY32" i="3"/>
  <c r="BZ32" i="3"/>
  <c r="CA32" i="3"/>
  <c r="CB32" i="3"/>
  <c r="CC32" i="3"/>
  <c r="C33" i="3"/>
  <c r="D33" i="3"/>
  <c r="E33" i="3"/>
  <c r="F33" i="3"/>
  <c r="G33" i="3"/>
  <c r="H33" i="3"/>
  <c r="I33" i="3"/>
  <c r="J33" i="3"/>
  <c r="K33" i="3"/>
  <c r="L33" i="3"/>
  <c r="M33" i="3"/>
  <c r="N33" i="3"/>
  <c r="O33" i="3"/>
  <c r="P33" i="3"/>
  <c r="Q33" i="3"/>
  <c r="R33" i="3"/>
  <c r="S33" i="3"/>
  <c r="T33" i="3"/>
  <c r="U33" i="3"/>
  <c r="V33" i="3"/>
  <c r="W33" i="3"/>
  <c r="X33" i="3"/>
  <c r="Y33" i="3"/>
  <c r="Z33" i="3"/>
  <c r="AA33" i="3"/>
  <c r="AB33" i="3"/>
  <c r="AC33" i="3"/>
  <c r="AD33" i="3"/>
  <c r="AE33" i="3"/>
  <c r="AF33" i="3"/>
  <c r="AG33" i="3"/>
  <c r="AH33" i="3"/>
  <c r="AI33" i="3"/>
  <c r="AJ33" i="3"/>
  <c r="AK33" i="3"/>
  <c r="AL33" i="3"/>
  <c r="AM33" i="3"/>
  <c r="AN33" i="3"/>
  <c r="AO33" i="3"/>
  <c r="AP33" i="3"/>
  <c r="AQ33" i="3"/>
  <c r="AR33" i="3"/>
  <c r="AS33" i="3"/>
  <c r="AT33" i="3"/>
  <c r="AU33" i="3"/>
  <c r="AV33" i="3"/>
  <c r="AW33" i="3"/>
  <c r="AX33" i="3"/>
  <c r="AY33" i="3"/>
  <c r="AZ33" i="3"/>
  <c r="BA33" i="3"/>
  <c r="BB33" i="3"/>
  <c r="BC33" i="3"/>
  <c r="BD33" i="3"/>
  <c r="BE33" i="3"/>
  <c r="BF33" i="3"/>
  <c r="BG33" i="3"/>
  <c r="BH33" i="3"/>
  <c r="BI33" i="3"/>
  <c r="BJ33" i="3"/>
  <c r="BK33" i="3"/>
  <c r="BL33" i="3"/>
  <c r="BM33" i="3"/>
  <c r="BN33" i="3"/>
  <c r="BO33" i="3"/>
  <c r="BP33" i="3"/>
  <c r="BQ33" i="3"/>
  <c r="BR33" i="3"/>
  <c r="BS33" i="3"/>
  <c r="BT33" i="3"/>
  <c r="BU33" i="3"/>
  <c r="BV33" i="3"/>
  <c r="BW33" i="3"/>
  <c r="BX33" i="3"/>
  <c r="BY33" i="3"/>
  <c r="BZ33" i="3"/>
  <c r="CA33" i="3"/>
  <c r="CB33" i="3"/>
  <c r="CC33" i="3"/>
  <c r="C34" i="3"/>
  <c r="D34" i="3"/>
  <c r="E34" i="3"/>
  <c r="F34" i="3"/>
  <c r="G34" i="3"/>
  <c r="H34" i="3"/>
  <c r="I34" i="3"/>
  <c r="J34" i="3"/>
  <c r="K34" i="3"/>
  <c r="L34" i="3"/>
  <c r="M34" i="3"/>
  <c r="N34" i="3"/>
  <c r="O34" i="3"/>
  <c r="P34" i="3"/>
  <c r="Q34" i="3"/>
  <c r="R34" i="3"/>
  <c r="S34" i="3"/>
  <c r="T34" i="3"/>
  <c r="U34" i="3"/>
  <c r="V34" i="3"/>
  <c r="W34" i="3"/>
  <c r="X34" i="3"/>
  <c r="Y34" i="3"/>
  <c r="Z34" i="3"/>
  <c r="AA34" i="3"/>
  <c r="AB34" i="3"/>
  <c r="AC34" i="3"/>
  <c r="AD34" i="3"/>
  <c r="AE34" i="3"/>
  <c r="AF34" i="3"/>
  <c r="AG34" i="3"/>
  <c r="AH34" i="3"/>
  <c r="AI34" i="3"/>
  <c r="AJ34" i="3"/>
  <c r="AK34" i="3"/>
  <c r="AL34" i="3"/>
  <c r="AM34" i="3"/>
  <c r="AN34" i="3"/>
  <c r="AO34" i="3"/>
  <c r="AP34" i="3"/>
  <c r="AQ34" i="3"/>
  <c r="AR34" i="3"/>
  <c r="AS34" i="3"/>
  <c r="AT34" i="3"/>
  <c r="AU34" i="3"/>
  <c r="AV34" i="3"/>
  <c r="AW34" i="3"/>
  <c r="AX34" i="3"/>
  <c r="AY34" i="3"/>
  <c r="AZ34" i="3"/>
  <c r="BA34" i="3"/>
  <c r="BB34" i="3"/>
  <c r="BC34" i="3"/>
  <c r="BD34" i="3"/>
  <c r="BE34" i="3"/>
  <c r="BF34" i="3"/>
  <c r="BG34" i="3"/>
  <c r="BH34" i="3"/>
  <c r="BI34" i="3"/>
  <c r="F13" i="4" s="1"/>
  <c r="BJ34" i="3"/>
  <c r="BK34" i="3"/>
  <c r="BL34" i="3"/>
  <c r="BM34" i="3"/>
  <c r="BN34" i="3"/>
  <c r="BO34" i="3"/>
  <c r="BP34" i="3"/>
  <c r="BQ34" i="3"/>
  <c r="BR34" i="3"/>
  <c r="BS34" i="3"/>
  <c r="BT34" i="3"/>
  <c r="BU34" i="3"/>
  <c r="BV34" i="3"/>
  <c r="BW34" i="3"/>
  <c r="BX34" i="3"/>
  <c r="BY34" i="3"/>
  <c r="BZ34" i="3"/>
  <c r="CA34" i="3"/>
  <c r="CB34" i="3"/>
  <c r="CC34" i="3"/>
  <c r="C35" i="3"/>
  <c r="D35" i="3"/>
  <c r="E35" i="3"/>
  <c r="F35" i="3"/>
  <c r="G35" i="3"/>
  <c r="H35" i="3"/>
  <c r="I35" i="3"/>
  <c r="J35" i="3"/>
  <c r="K35" i="3"/>
  <c r="L35" i="3"/>
  <c r="M35" i="3"/>
  <c r="N35" i="3"/>
  <c r="O35" i="3"/>
  <c r="P35" i="3"/>
  <c r="Q35" i="3"/>
  <c r="R35" i="3"/>
  <c r="S35" i="3"/>
  <c r="T35" i="3"/>
  <c r="U35" i="3"/>
  <c r="V35" i="3"/>
  <c r="W35" i="3"/>
  <c r="X35" i="3"/>
  <c r="Y35" i="3"/>
  <c r="Z35" i="3"/>
  <c r="AA35" i="3"/>
  <c r="AC35" i="3"/>
  <c r="AD35" i="3"/>
  <c r="AE35" i="3"/>
  <c r="AF35" i="3"/>
  <c r="AG35" i="3"/>
  <c r="AH35" i="3"/>
  <c r="AI35" i="3"/>
  <c r="AJ35" i="3"/>
  <c r="AK35" i="3"/>
  <c r="AL35" i="3"/>
  <c r="AM35" i="3"/>
  <c r="AN35" i="3"/>
  <c r="AO35" i="3"/>
  <c r="AP35" i="3"/>
  <c r="AQ35" i="3"/>
  <c r="AR35" i="3"/>
  <c r="AS35" i="3"/>
  <c r="AT35" i="3"/>
  <c r="AU35" i="3"/>
  <c r="AV35" i="3"/>
  <c r="AW35" i="3"/>
  <c r="AX35" i="3"/>
  <c r="AY35" i="3"/>
  <c r="AZ35" i="3"/>
  <c r="BA35" i="3"/>
  <c r="BB35" i="3"/>
  <c r="BC35" i="3"/>
  <c r="BD35" i="3"/>
  <c r="BE35" i="3"/>
  <c r="BF35" i="3"/>
  <c r="BG35" i="3"/>
  <c r="BH35" i="3"/>
  <c r="BI35" i="3"/>
  <c r="F14" i="4" s="1"/>
  <c r="BJ35" i="3"/>
  <c r="BK35" i="3"/>
  <c r="BL35" i="3"/>
  <c r="BM35" i="3"/>
  <c r="BN35" i="3"/>
  <c r="BO35" i="3"/>
  <c r="BP35" i="3"/>
  <c r="BQ35" i="3"/>
  <c r="BR35" i="3"/>
  <c r="BS35" i="3"/>
  <c r="BT35" i="3"/>
  <c r="BU35" i="3"/>
  <c r="BV35" i="3"/>
  <c r="BW35" i="3"/>
  <c r="BX35" i="3"/>
  <c r="BY35" i="3"/>
  <c r="BZ35" i="3"/>
  <c r="CA35" i="3"/>
  <c r="CB35" i="3"/>
  <c r="CC35" i="3"/>
  <c r="C36" i="3"/>
  <c r="D36" i="3"/>
  <c r="E36" i="3"/>
  <c r="F36" i="3"/>
  <c r="G36" i="3"/>
  <c r="H36" i="3"/>
  <c r="I36" i="3"/>
  <c r="J36" i="3"/>
  <c r="K36" i="3"/>
  <c r="L36" i="3"/>
  <c r="M36" i="3"/>
  <c r="N36" i="3"/>
  <c r="O36" i="3"/>
  <c r="P36" i="3"/>
  <c r="Q36" i="3"/>
  <c r="R36" i="3"/>
  <c r="S36" i="3"/>
  <c r="T36" i="3"/>
  <c r="U36" i="3"/>
  <c r="V36" i="3"/>
  <c r="W36" i="3"/>
  <c r="X36" i="3"/>
  <c r="Y36" i="3"/>
  <c r="Z36" i="3"/>
  <c r="AA36" i="3"/>
  <c r="AB36" i="3"/>
  <c r="AC36" i="3"/>
  <c r="AD36" i="3"/>
  <c r="AE36" i="3"/>
  <c r="AF36" i="3"/>
  <c r="AG36" i="3"/>
  <c r="AH36" i="3"/>
  <c r="AI36" i="3"/>
  <c r="AJ36" i="3"/>
  <c r="AK36" i="3"/>
  <c r="AL36" i="3"/>
  <c r="AM36" i="3"/>
  <c r="AN36" i="3"/>
  <c r="AO36" i="3"/>
  <c r="AP36" i="3"/>
  <c r="AQ36" i="3"/>
  <c r="AR36" i="3"/>
  <c r="AS36" i="3"/>
  <c r="AT36" i="3"/>
  <c r="AU36" i="3"/>
  <c r="AV36" i="3"/>
  <c r="AW36" i="3"/>
  <c r="AX36" i="3"/>
  <c r="AY36" i="3"/>
  <c r="AZ36" i="3"/>
  <c r="BA36" i="3"/>
  <c r="BB36" i="3"/>
  <c r="BC36" i="3"/>
  <c r="BD36" i="3"/>
  <c r="BE36" i="3"/>
  <c r="BF36" i="3"/>
  <c r="BG36" i="3"/>
  <c r="BH36" i="3"/>
  <c r="BI36" i="3"/>
  <c r="BJ36" i="3"/>
  <c r="BK36" i="3"/>
  <c r="BL36" i="3"/>
  <c r="BM36" i="3"/>
  <c r="BN36" i="3"/>
  <c r="BO36" i="3"/>
  <c r="BP36" i="3"/>
  <c r="BQ36" i="3"/>
  <c r="BR36" i="3"/>
  <c r="BS36" i="3"/>
  <c r="BT36" i="3"/>
  <c r="BU36" i="3"/>
  <c r="BV36" i="3"/>
  <c r="BW36" i="3"/>
  <c r="BX36" i="3"/>
  <c r="BY36" i="3"/>
  <c r="BZ36" i="3"/>
  <c r="CA36" i="3"/>
  <c r="CB36" i="3"/>
  <c r="CC36" i="3"/>
  <c r="C37" i="3"/>
  <c r="D37" i="3"/>
  <c r="E37" i="3"/>
  <c r="F37" i="3"/>
  <c r="G37" i="3"/>
  <c r="H37" i="3"/>
  <c r="I37" i="3"/>
  <c r="J37" i="3"/>
  <c r="K37" i="3"/>
  <c r="L37" i="3"/>
  <c r="M37" i="3"/>
  <c r="N37" i="3"/>
  <c r="O37" i="3"/>
  <c r="P37" i="3"/>
  <c r="Q37" i="3"/>
  <c r="R37" i="3"/>
  <c r="S37" i="3"/>
  <c r="T37" i="3"/>
  <c r="U37" i="3"/>
  <c r="V37" i="3"/>
  <c r="W37" i="3"/>
  <c r="X37" i="3"/>
  <c r="Y37" i="3"/>
  <c r="Z37" i="3"/>
  <c r="AA37" i="3"/>
  <c r="AB37" i="3"/>
  <c r="AC37" i="3"/>
  <c r="AD37" i="3"/>
  <c r="AE37" i="3"/>
  <c r="AF37" i="3"/>
  <c r="AG37" i="3"/>
  <c r="AH37" i="3"/>
  <c r="AI37" i="3"/>
  <c r="AJ37" i="3"/>
  <c r="AK37" i="3"/>
  <c r="AL37" i="3"/>
  <c r="AM37" i="3"/>
  <c r="AN37" i="3"/>
  <c r="AO37" i="3"/>
  <c r="AP37" i="3"/>
  <c r="AQ37" i="3"/>
  <c r="AR37" i="3"/>
  <c r="AS37" i="3"/>
  <c r="AT37" i="3"/>
  <c r="AU37" i="3"/>
  <c r="AV37" i="3"/>
  <c r="AW37" i="3"/>
  <c r="AX37" i="3"/>
  <c r="AY37" i="3"/>
  <c r="AZ37" i="3"/>
  <c r="BA37" i="3"/>
  <c r="BB37" i="3"/>
  <c r="BC37" i="3"/>
  <c r="BD37" i="3"/>
  <c r="BE37" i="3"/>
  <c r="BF37" i="3"/>
  <c r="BG37" i="3"/>
  <c r="BH37" i="3"/>
  <c r="BI37" i="3"/>
  <c r="BJ37" i="3"/>
  <c r="BK37" i="3"/>
  <c r="BL37" i="3"/>
  <c r="BM37" i="3"/>
  <c r="BN37" i="3"/>
  <c r="BO37" i="3"/>
  <c r="BP37" i="3"/>
  <c r="BQ37" i="3"/>
  <c r="BR37" i="3"/>
  <c r="BS37" i="3"/>
  <c r="BT37" i="3"/>
  <c r="BU37" i="3"/>
  <c r="BV37" i="3"/>
  <c r="BW37" i="3"/>
  <c r="BX37" i="3"/>
  <c r="BY37" i="3"/>
  <c r="BZ37" i="3"/>
  <c r="CA37" i="3"/>
  <c r="CB37" i="3"/>
  <c r="CC37" i="3"/>
  <c r="C38" i="3"/>
  <c r="D38" i="3"/>
  <c r="E38" i="3"/>
  <c r="F38" i="3"/>
  <c r="G38" i="3"/>
  <c r="H38" i="3"/>
  <c r="I38" i="3"/>
  <c r="J38" i="3"/>
  <c r="K38" i="3"/>
  <c r="L38" i="3"/>
  <c r="M38" i="3"/>
  <c r="N38" i="3"/>
  <c r="O38" i="3"/>
  <c r="P38" i="3"/>
  <c r="Q38" i="3"/>
  <c r="R38" i="3"/>
  <c r="S38" i="3"/>
  <c r="T38" i="3"/>
  <c r="U38" i="3"/>
  <c r="V38" i="3"/>
  <c r="W38" i="3"/>
  <c r="X38" i="3"/>
  <c r="Y38" i="3"/>
  <c r="Z38" i="3"/>
  <c r="AA38" i="3"/>
  <c r="AB38" i="3"/>
  <c r="AC38" i="3"/>
  <c r="AD38" i="3"/>
  <c r="AE38" i="3"/>
  <c r="AF38" i="3"/>
  <c r="AG38" i="3"/>
  <c r="AH38" i="3"/>
  <c r="AI38" i="3"/>
  <c r="AJ38" i="3"/>
  <c r="AK38" i="3"/>
  <c r="AL38" i="3"/>
  <c r="AM38" i="3"/>
  <c r="AN38" i="3"/>
  <c r="AO38" i="3"/>
  <c r="AP38" i="3"/>
  <c r="AQ38" i="3"/>
  <c r="AR38" i="3"/>
  <c r="AS38" i="3"/>
  <c r="AT38" i="3"/>
  <c r="AU38" i="3"/>
  <c r="AV38" i="3"/>
  <c r="AW38" i="3"/>
  <c r="AX38" i="3"/>
  <c r="AY38" i="3"/>
  <c r="AZ38" i="3"/>
  <c r="BA38" i="3"/>
  <c r="BB38" i="3"/>
  <c r="BC38" i="3"/>
  <c r="BD38" i="3"/>
  <c r="BE38" i="3"/>
  <c r="BF38" i="3"/>
  <c r="BG38" i="3"/>
  <c r="BH38" i="3"/>
  <c r="BI38" i="3"/>
  <c r="BJ38" i="3"/>
  <c r="BK38" i="3"/>
  <c r="BL38" i="3"/>
  <c r="BM38" i="3"/>
  <c r="BN38" i="3"/>
  <c r="BO38" i="3"/>
  <c r="BP38" i="3"/>
  <c r="BQ38" i="3"/>
  <c r="BR38" i="3"/>
  <c r="BS38" i="3"/>
  <c r="BT38" i="3"/>
  <c r="BU38" i="3"/>
  <c r="BV38" i="3"/>
  <c r="BW38" i="3"/>
  <c r="BX38" i="3"/>
  <c r="BY38" i="3"/>
  <c r="BZ38" i="3"/>
  <c r="CA38" i="3"/>
  <c r="CB38" i="3"/>
  <c r="CC38" i="3"/>
  <c r="C39" i="3"/>
  <c r="D39" i="3"/>
  <c r="E39" i="3"/>
  <c r="F39" i="3"/>
  <c r="G39" i="3"/>
  <c r="H39" i="3"/>
  <c r="I39" i="3"/>
  <c r="J39" i="3"/>
  <c r="K39" i="3"/>
  <c r="L39" i="3"/>
  <c r="M39" i="3"/>
  <c r="N39" i="3"/>
  <c r="O39" i="3"/>
  <c r="P39" i="3"/>
  <c r="Q39" i="3"/>
  <c r="R39" i="3"/>
  <c r="S39" i="3"/>
  <c r="T39" i="3"/>
  <c r="U39" i="3"/>
  <c r="V39" i="3"/>
  <c r="W39" i="3"/>
  <c r="X39" i="3"/>
  <c r="Y39" i="3"/>
  <c r="Z39" i="3"/>
  <c r="AA39" i="3"/>
  <c r="AB39" i="3"/>
  <c r="AC39" i="3"/>
  <c r="AD39" i="3"/>
  <c r="AE39" i="3"/>
  <c r="AF39" i="3"/>
  <c r="AG39" i="3"/>
  <c r="AH39" i="3"/>
  <c r="AI39" i="3"/>
  <c r="AJ39" i="3"/>
  <c r="AK39" i="3"/>
  <c r="AL39" i="3"/>
  <c r="AM39" i="3"/>
  <c r="AN39" i="3"/>
  <c r="AO39" i="3"/>
  <c r="AP39" i="3"/>
  <c r="AQ39" i="3"/>
  <c r="AR39" i="3"/>
  <c r="AS39" i="3"/>
  <c r="AT39" i="3"/>
  <c r="AU39" i="3"/>
  <c r="AV39" i="3"/>
  <c r="AW39" i="3"/>
  <c r="AX39" i="3"/>
  <c r="AY39" i="3"/>
  <c r="AZ39" i="3"/>
  <c r="BA39" i="3"/>
  <c r="BB39" i="3"/>
  <c r="BC39" i="3"/>
  <c r="BD39" i="3"/>
  <c r="BE39" i="3"/>
  <c r="BF39" i="3"/>
  <c r="BG39" i="3"/>
  <c r="BH39" i="3"/>
  <c r="BI39" i="3"/>
  <c r="BJ39" i="3"/>
  <c r="BK39" i="3"/>
  <c r="BL39" i="3"/>
  <c r="BM39" i="3"/>
  <c r="BN39" i="3"/>
  <c r="BO39" i="3"/>
  <c r="BP39" i="3"/>
  <c r="BQ39" i="3"/>
  <c r="BR39" i="3"/>
  <c r="BS39" i="3"/>
  <c r="BT39" i="3"/>
  <c r="BU39" i="3"/>
  <c r="BV39" i="3"/>
  <c r="BW39" i="3"/>
  <c r="BX39" i="3"/>
  <c r="BY39" i="3"/>
  <c r="BZ39" i="3"/>
  <c r="CA39" i="3"/>
  <c r="CB39" i="3"/>
  <c r="CC39" i="3"/>
  <c r="C40" i="3"/>
  <c r="D40" i="3"/>
  <c r="E40" i="3"/>
  <c r="F40" i="3"/>
  <c r="G40" i="3"/>
  <c r="H40" i="3"/>
  <c r="I40" i="3"/>
  <c r="J40" i="3"/>
  <c r="K40" i="3"/>
  <c r="L40" i="3"/>
  <c r="M40" i="3"/>
  <c r="N40" i="3"/>
  <c r="O40" i="3"/>
  <c r="P40" i="3"/>
  <c r="Q40" i="3"/>
  <c r="R40" i="3"/>
  <c r="S40" i="3"/>
  <c r="T40" i="3"/>
  <c r="U40" i="3"/>
  <c r="V40" i="3"/>
  <c r="W40" i="3"/>
  <c r="X40" i="3"/>
  <c r="Y40" i="3"/>
  <c r="Z40" i="3"/>
  <c r="AA40" i="3"/>
  <c r="AB40" i="3"/>
  <c r="AC40" i="3"/>
  <c r="AD40" i="3"/>
  <c r="AE40" i="3"/>
  <c r="AF40" i="3"/>
  <c r="AG40" i="3"/>
  <c r="AH40" i="3"/>
  <c r="AI40" i="3"/>
  <c r="AJ40" i="3"/>
  <c r="AK40" i="3"/>
  <c r="AL40" i="3"/>
  <c r="AM40" i="3"/>
  <c r="AN40" i="3"/>
  <c r="AO40" i="3"/>
  <c r="AP40" i="3"/>
  <c r="AQ40" i="3"/>
  <c r="AR40" i="3"/>
  <c r="AS40" i="3"/>
  <c r="AT40" i="3"/>
  <c r="AU40" i="3"/>
  <c r="AV40" i="3"/>
  <c r="AW40" i="3"/>
  <c r="AX40" i="3"/>
  <c r="AY40" i="3"/>
  <c r="AZ40" i="3"/>
  <c r="BA40" i="3"/>
  <c r="BB40" i="3"/>
  <c r="BC40" i="3"/>
  <c r="BD40" i="3"/>
  <c r="BE40" i="3"/>
  <c r="BF40" i="3"/>
  <c r="BG40" i="3"/>
  <c r="BH40" i="3"/>
  <c r="BI40" i="3"/>
  <c r="BJ40" i="3"/>
  <c r="BK40" i="3"/>
  <c r="BL40" i="3"/>
  <c r="BM40" i="3"/>
  <c r="BN40" i="3"/>
  <c r="BO40" i="3"/>
  <c r="BP40" i="3"/>
  <c r="BQ40" i="3"/>
  <c r="BR40" i="3"/>
  <c r="BS40" i="3"/>
  <c r="BT40" i="3"/>
  <c r="BU40" i="3"/>
  <c r="BV40" i="3"/>
  <c r="BW40" i="3"/>
  <c r="BX40" i="3"/>
  <c r="BY40" i="3"/>
  <c r="BZ40" i="3"/>
  <c r="CA40" i="3"/>
  <c r="CB40" i="3"/>
  <c r="CC40" i="3"/>
  <c r="C41" i="3"/>
  <c r="D41" i="3"/>
  <c r="E41" i="3"/>
  <c r="F41" i="3"/>
  <c r="G41" i="3"/>
  <c r="H41" i="3"/>
  <c r="I41" i="3"/>
  <c r="J41" i="3"/>
  <c r="K41" i="3"/>
  <c r="L41" i="3"/>
  <c r="M41" i="3"/>
  <c r="N41" i="3"/>
  <c r="O41" i="3"/>
  <c r="P41" i="3"/>
  <c r="Q41" i="3"/>
  <c r="R41" i="3"/>
  <c r="S41" i="3"/>
  <c r="T41" i="3"/>
  <c r="U41" i="3"/>
  <c r="V41" i="3"/>
  <c r="W41" i="3"/>
  <c r="X41" i="3"/>
  <c r="Y41" i="3"/>
  <c r="Z41" i="3"/>
  <c r="AA41" i="3"/>
  <c r="AB41" i="3"/>
  <c r="AC41" i="3"/>
  <c r="AD41" i="3"/>
  <c r="AE41" i="3"/>
  <c r="AF41" i="3"/>
  <c r="AG41" i="3"/>
  <c r="AH41" i="3"/>
  <c r="AI41" i="3"/>
  <c r="AJ41" i="3"/>
  <c r="AK41" i="3"/>
  <c r="AL41" i="3"/>
  <c r="AM41" i="3"/>
  <c r="AN41" i="3"/>
  <c r="AO41" i="3"/>
  <c r="AP41" i="3"/>
  <c r="AQ41" i="3"/>
  <c r="AR41" i="3"/>
  <c r="AS41" i="3"/>
  <c r="AT41" i="3"/>
  <c r="AU41" i="3"/>
  <c r="AV41" i="3"/>
  <c r="AW41" i="3"/>
  <c r="AX41" i="3"/>
  <c r="AY41" i="3"/>
  <c r="AZ41" i="3"/>
  <c r="BA41" i="3"/>
  <c r="BB41" i="3"/>
  <c r="BC41" i="3"/>
  <c r="BD41" i="3"/>
  <c r="BE41" i="3"/>
  <c r="BF41" i="3"/>
  <c r="BG41" i="3"/>
  <c r="BH41" i="3"/>
  <c r="BI41" i="3"/>
  <c r="BJ41" i="3"/>
  <c r="BK41" i="3"/>
  <c r="BL41" i="3"/>
  <c r="BM41" i="3"/>
  <c r="BN41" i="3"/>
  <c r="BO41" i="3"/>
  <c r="BP41" i="3"/>
  <c r="BQ41" i="3"/>
  <c r="BR41" i="3"/>
  <c r="BS41" i="3"/>
  <c r="BT41" i="3"/>
  <c r="BU41" i="3"/>
  <c r="BV41" i="3"/>
  <c r="BW41" i="3"/>
  <c r="BX41" i="3"/>
  <c r="BY41" i="3"/>
  <c r="BZ41" i="3"/>
  <c r="CA41" i="3"/>
  <c r="CB41" i="3"/>
  <c r="CC41" i="3"/>
  <c r="C42" i="3"/>
  <c r="D42" i="3"/>
  <c r="E42" i="3"/>
  <c r="F42" i="3"/>
  <c r="G42" i="3"/>
  <c r="H42" i="3"/>
  <c r="I42" i="3"/>
  <c r="J42" i="3"/>
  <c r="K42" i="3"/>
  <c r="L42" i="3"/>
  <c r="M42" i="3"/>
  <c r="N42" i="3"/>
  <c r="O42" i="3"/>
  <c r="P42" i="3"/>
  <c r="Q42" i="3"/>
  <c r="R42" i="3"/>
  <c r="S42" i="3"/>
  <c r="T42" i="3"/>
  <c r="U42" i="3"/>
  <c r="V42" i="3"/>
  <c r="W42" i="3"/>
  <c r="X42" i="3"/>
  <c r="Y42" i="3"/>
  <c r="Z42" i="3"/>
  <c r="AA42" i="3"/>
  <c r="AB42" i="3"/>
  <c r="AC42" i="3"/>
  <c r="AD42" i="3"/>
  <c r="AE42" i="3"/>
  <c r="AF42" i="3"/>
  <c r="AG42" i="3"/>
  <c r="AH42" i="3"/>
  <c r="AI42" i="3"/>
  <c r="AJ42" i="3"/>
  <c r="AK42" i="3"/>
  <c r="AL42" i="3"/>
  <c r="AM42" i="3"/>
  <c r="AN42" i="3"/>
  <c r="AO42" i="3"/>
  <c r="AP42" i="3"/>
  <c r="AQ42" i="3"/>
  <c r="AR42" i="3"/>
  <c r="AS42" i="3"/>
  <c r="AT42" i="3"/>
  <c r="AU42" i="3"/>
  <c r="AV42" i="3"/>
  <c r="AW42" i="3"/>
  <c r="AX42" i="3"/>
  <c r="AY42" i="3"/>
  <c r="AZ42" i="3"/>
  <c r="BA42" i="3"/>
  <c r="BB42" i="3"/>
  <c r="BC42" i="3"/>
  <c r="BD42" i="3"/>
  <c r="BE42" i="3"/>
  <c r="BF42" i="3"/>
  <c r="BG42" i="3"/>
  <c r="BH42" i="3"/>
  <c r="BI42" i="3"/>
  <c r="BJ42" i="3"/>
  <c r="BK42" i="3"/>
  <c r="BL42" i="3"/>
  <c r="BM42" i="3"/>
  <c r="BN42" i="3"/>
  <c r="BO42" i="3"/>
  <c r="BP42" i="3"/>
  <c r="BQ42" i="3"/>
  <c r="BR42" i="3"/>
  <c r="BS42" i="3"/>
  <c r="BT42" i="3"/>
  <c r="BU42" i="3"/>
  <c r="BV42" i="3"/>
  <c r="BW42" i="3"/>
  <c r="BX42" i="3"/>
  <c r="BY42" i="3"/>
  <c r="BZ42" i="3"/>
  <c r="CA42" i="3"/>
  <c r="CB42" i="3"/>
  <c r="CC42" i="3"/>
  <c r="C43" i="3"/>
  <c r="D43" i="3"/>
  <c r="E43" i="3"/>
  <c r="F43" i="3"/>
  <c r="G43" i="3"/>
  <c r="H43" i="3"/>
  <c r="I43" i="3"/>
  <c r="J43" i="3"/>
  <c r="K43" i="3"/>
  <c r="L43" i="3"/>
  <c r="M43" i="3"/>
  <c r="N43" i="3"/>
  <c r="O43" i="3"/>
  <c r="P43" i="3"/>
  <c r="Q43" i="3"/>
  <c r="R43" i="3"/>
  <c r="S43" i="3"/>
  <c r="T43" i="3"/>
  <c r="U43" i="3"/>
  <c r="V43" i="3"/>
  <c r="W43" i="3"/>
  <c r="X43" i="3"/>
  <c r="Y43" i="3"/>
  <c r="Z43" i="3"/>
  <c r="AA43" i="3"/>
  <c r="AB43" i="3"/>
  <c r="AC43" i="3"/>
  <c r="AD43" i="3"/>
  <c r="AE43" i="3"/>
  <c r="AF43" i="3"/>
  <c r="AG43" i="3"/>
  <c r="AH43" i="3"/>
  <c r="AI43" i="3"/>
  <c r="AJ43" i="3"/>
  <c r="AK43" i="3"/>
  <c r="AL43" i="3"/>
  <c r="AM43" i="3"/>
  <c r="AN43" i="3"/>
  <c r="AO43" i="3"/>
  <c r="AP43" i="3"/>
  <c r="AQ43" i="3"/>
  <c r="AR43" i="3"/>
  <c r="AS43" i="3"/>
  <c r="AT43" i="3"/>
  <c r="AU43" i="3"/>
  <c r="AV43" i="3"/>
  <c r="AW43" i="3"/>
  <c r="AX43" i="3"/>
  <c r="AY43" i="3"/>
  <c r="AZ43" i="3"/>
  <c r="BA43" i="3"/>
  <c r="BB43" i="3"/>
  <c r="BC43" i="3"/>
  <c r="BD43" i="3"/>
  <c r="BE43" i="3"/>
  <c r="BF43" i="3"/>
  <c r="BG43" i="3"/>
  <c r="BH43" i="3"/>
  <c r="BI43" i="3"/>
  <c r="BJ43" i="3"/>
  <c r="BK43" i="3"/>
  <c r="BL43" i="3"/>
  <c r="BM43" i="3"/>
  <c r="BN43" i="3"/>
  <c r="BO43" i="3"/>
  <c r="BP43" i="3"/>
  <c r="BQ43" i="3"/>
  <c r="BR43" i="3"/>
  <c r="BS43" i="3"/>
  <c r="BT43" i="3"/>
  <c r="BU43" i="3"/>
  <c r="BV43" i="3"/>
  <c r="BW43" i="3"/>
  <c r="BX43" i="3"/>
  <c r="BY43" i="3"/>
  <c r="BZ43" i="3"/>
  <c r="CA43" i="3"/>
  <c r="CB43" i="3"/>
  <c r="CC43" i="3"/>
  <c r="C44" i="3"/>
  <c r="D44" i="3"/>
  <c r="E44" i="3"/>
  <c r="F44" i="3"/>
  <c r="G44" i="3"/>
  <c r="H44" i="3"/>
  <c r="I44" i="3"/>
  <c r="J44" i="3"/>
  <c r="K44" i="3"/>
  <c r="L44" i="3"/>
  <c r="M44" i="3"/>
  <c r="N44" i="3"/>
  <c r="O44" i="3"/>
  <c r="P44" i="3"/>
  <c r="Q44" i="3"/>
  <c r="R44" i="3"/>
  <c r="S44" i="3"/>
  <c r="T44" i="3"/>
  <c r="U44" i="3"/>
  <c r="V44" i="3"/>
  <c r="W44" i="3"/>
  <c r="X44" i="3"/>
  <c r="Y44" i="3"/>
  <c r="Z44" i="3"/>
  <c r="AA44" i="3"/>
  <c r="AB44" i="3"/>
  <c r="AC44" i="3"/>
  <c r="AD44" i="3"/>
  <c r="AE44" i="3"/>
  <c r="AF44" i="3"/>
  <c r="AG44" i="3"/>
  <c r="AH44" i="3"/>
  <c r="AI44" i="3"/>
  <c r="AJ44" i="3"/>
  <c r="AK44" i="3"/>
  <c r="AL44" i="3"/>
  <c r="AM44" i="3"/>
  <c r="AN44" i="3"/>
  <c r="AO44" i="3"/>
  <c r="AP44" i="3"/>
  <c r="AQ44" i="3"/>
  <c r="AR44" i="3"/>
  <c r="AS44" i="3"/>
  <c r="AT44" i="3"/>
  <c r="AU44" i="3"/>
  <c r="AV44" i="3"/>
  <c r="AW44" i="3"/>
  <c r="AX44" i="3"/>
  <c r="AY44" i="3"/>
  <c r="AZ44" i="3"/>
  <c r="BA44" i="3"/>
  <c r="BB44" i="3"/>
  <c r="BC44" i="3"/>
  <c r="BD44" i="3"/>
  <c r="BE44" i="3"/>
  <c r="BF44" i="3"/>
  <c r="BG44" i="3"/>
  <c r="BH44" i="3"/>
  <c r="BI44" i="3"/>
  <c r="BJ44" i="3"/>
  <c r="BK44" i="3"/>
  <c r="BL44" i="3"/>
  <c r="BM44" i="3"/>
  <c r="BN44" i="3"/>
  <c r="BO44" i="3"/>
  <c r="BP44" i="3"/>
  <c r="BQ44" i="3"/>
  <c r="BR44" i="3"/>
  <c r="BS44" i="3"/>
  <c r="BT44" i="3"/>
  <c r="BU44" i="3"/>
  <c r="BV44" i="3"/>
  <c r="BW44" i="3"/>
  <c r="BX44" i="3"/>
  <c r="BY44" i="3"/>
  <c r="BZ44" i="3"/>
  <c r="CA44" i="3"/>
  <c r="CB44" i="3"/>
  <c r="CC44" i="3"/>
  <c r="C45" i="3"/>
  <c r="D45" i="3"/>
  <c r="E45" i="3"/>
  <c r="F45" i="3"/>
  <c r="G45" i="3"/>
  <c r="H45" i="3"/>
  <c r="I45" i="3"/>
  <c r="J45" i="3"/>
  <c r="K45" i="3"/>
  <c r="L45" i="3"/>
  <c r="M45" i="3"/>
  <c r="N45" i="3"/>
  <c r="O45" i="3"/>
  <c r="P45" i="3"/>
  <c r="Q45" i="3"/>
  <c r="R45" i="3"/>
  <c r="S45" i="3"/>
  <c r="T45" i="3"/>
  <c r="U45" i="3"/>
  <c r="V45" i="3"/>
  <c r="W45" i="3"/>
  <c r="X45" i="3"/>
  <c r="Y45" i="3"/>
  <c r="Z45" i="3"/>
  <c r="AA45" i="3"/>
  <c r="AB45" i="3"/>
  <c r="AC45" i="3"/>
  <c r="AD45" i="3"/>
  <c r="AE45" i="3"/>
  <c r="AF45" i="3"/>
  <c r="AG45" i="3"/>
  <c r="AH45" i="3"/>
  <c r="AI45" i="3"/>
  <c r="AJ45" i="3"/>
  <c r="AK45" i="3"/>
  <c r="AL45" i="3"/>
  <c r="AM45" i="3"/>
  <c r="AN45" i="3"/>
  <c r="AO45" i="3"/>
  <c r="AP45" i="3"/>
  <c r="AQ45" i="3"/>
  <c r="AR45" i="3"/>
  <c r="AS45" i="3"/>
  <c r="AT45" i="3"/>
  <c r="AU45" i="3"/>
  <c r="AV45" i="3"/>
  <c r="AW45" i="3"/>
  <c r="AX45" i="3"/>
  <c r="AY45" i="3"/>
  <c r="AZ45" i="3"/>
  <c r="BA45" i="3"/>
  <c r="BB45" i="3"/>
  <c r="BC45" i="3"/>
  <c r="BD45" i="3"/>
  <c r="BE45" i="3"/>
  <c r="BF45" i="3"/>
  <c r="BG45" i="3"/>
  <c r="BH45" i="3"/>
  <c r="BI45" i="3"/>
  <c r="BJ45" i="3"/>
  <c r="BK45" i="3"/>
  <c r="BL45" i="3"/>
  <c r="BM45" i="3"/>
  <c r="BN45" i="3"/>
  <c r="BO45" i="3"/>
  <c r="BP45" i="3"/>
  <c r="BQ45" i="3"/>
  <c r="BR45" i="3"/>
  <c r="BS45" i="3"/>
  <c r="BT45" i="3"/>
  <c r="BU45" i="3"/>
  <c r="BV45" i="3"/>
  <c r="BW45" i="3"/>
  <c r="BX45" i="3"/>
  <c r="BY45" i="3"/>
  <c r="BZ45" i="3"/>
  <c r="CA45" i="3"/>
  <c r="CB45" i="3"/>
  <c r="CC45" i="3"/>
  <c r="C46" i="3"/>
  <c r="D46" i="3"/>
  <c r="E46" i="3"/>
  <c r="F46" i="3"/>
  <c r="G46" i="3"/>
  <c r="H46" i="3"/>
  <c r="I46" i="3"/>
  <c r="J46" i="3"/>
  <c r="K46" i="3"/>
  <c r="L46" i="3"/>
  <c r="M46" i="3"/>
  <c r="N46" i="3"/>
  <c r="O46" i="3"/>
  <c r="P46" i="3"/>
  <c r="Q46" i="3"/>
  <c r="R46" i="3"/>
  <c r="S46" i="3"/>
  <c r="T46" i="3"/>
  <c r="U46" i="3"/>
  <c r="V46" i="3"/>
  <c r="W46" i="3"/>
  <c r="X46" i="3"/>
  <c r="Y46" i="3"/>
  <c r="Z46" i="3"/>
  <c r="AA46" i="3"/>
  <c r="AB46" i="3"/>
  <c r="AC46" i="3"/>
  <c r="AD46" i="3"/>
  <c r="AE46" i="3"/>
  <c r="AF46" i="3"/>
  <c r="AG46" i="3"/>
  <c r="AH46" i="3"/>
  <c r="AI46" i="3"/>
  <c r="AJ46" i="3"/>
  <c r="AK46" i="3"/>
  <c r="AL46" i="3"/>
  <c r="AM46" i="3"/>
  <c r="AN46" i="3"/>
  <c r="AO46" i="3"/>
  <c r="AP46" i="3"/>
  <c r="AQ46" i="3"/>
  <c r="AR46" i="3"/>
  <c r="AS46" i="3"/>
  <c r="AT46" i="3"/>
  <c r="AU46" i="3"/>
  <c r="AV46" i="3"/>
  <c r="AW46" i="3"/>
  <c r="AX46" i="3"/>
  <c r="AY46" i="3"/>
  <c r="AZ46" i="3"/>
  <c r="BA46" i="3"/>
  <c r="BB46" i="3"/>
  <c r="BC46" i="3"/>
  <c r="BD46" i="3"/>
  <c r="BE46" i="3"/>
  <c r="BF46" i="3"/>
  <c r="BG46" i="3"/>
  <c r="BH46" i="3"/>
  <c r="BI46" i="3"/>
  <c r="BJ46" i="3"/>
  <c r="BK46" i="3"/>
  <c r="BL46" i="3"/>
  <c r="BM46" i="3"/>
  <c r="BN46" i="3"/>
  <c r="BO46" i="3"/>
  <c r="BP46" i="3"/>
  <c r="BQ46" i="3"/>
  <c r="BR46" i="3"/>
  <c r="BS46" i="3"/>
  <c r="BT46" i="3"/>
  <c r="BU46" i="3"/>
  <c r="BV46" i="3"/>
  <c r="BW46" i="3"/>
  <c r="BX46" i="3"/>
  <c r="BY46" i="3"/>
  <c r="BZ46" i="3"/>
  <c r="CA46" i="3"/>
  <c r="CB46" i="3"/>
  <c r="CC46" i="3"/>
  <c r="C47" i="3"/>
  <c r="D47" i="3"/>
  <c r="E47" i="3"/>
  <c r="F47" i="3"/>
  <c r="G47" i="3"/>
  <c r="H47" i="3"/>
  <c r="I47" i="3"/>
  <c r="J47" i="3"/>
  <c r="K47" i="3"/>
  <c r="L47" i="3"/>
  <c r="M47" i="3"/>
  <c r="N47" i="3"/>
  <c r="O47" i="3"/>
  <c r="P47" i="3"/>
  <c r="Q47" i="3"/>
  <c r="R47" i="3"/>
  <c r="S47" i="3"/>
  <c r="T47" i="3"/>
  <c r="U47" i="3"/>
  <c r="V47" i="3"/>
  <c r="W47" i="3"/>
  <c r="X47" i="3"/>
  <c r="Y47" i="3"/>
  <c r="Z47" i="3"/>
  <c r="AA47" i="3"/>
  <c r="AB47" i="3"/>
  <c r="AC47" i="3"/>
  <c r="AD47" i="3"/>
  <c r="AE47" i="3"/>
  <c r="AF47" i="3"/>
  <c r="AG47" i="3"/>
  <c r="AH47" i="3"/>
  <c r="AI47" i="3"/>
  <c r="AJ47" i="3"/>
  <c r="AK47" i="3"/>
  <c r="AL47" i="3"/>
  <c r="AM47" i="3"/>
  <c r="AN47" i="3"/>
  <c r="AO47" i="3"/>
  <c r="AP47" i="3"/>
  <c r="AQ47" i="3"/>
  <c r="AR47" i="3"/>
  <c r="AS47" i="3"/>
  <c r="AT47" i="3"/>
  <c r="AU47" i="3"/>
  <c r="AV47" i="3"/>
  <c r="AW47" i="3"/>
  <c r="AX47" i="3"/>
  <c r="AY47" i="3"/>
  <c r="AZ47" i="3"/>
  <c r="BA47" i="3"/>
  <c r="BB47" i="3"/>
  <c r="BC47" i="3"/>
  <c r="BD47" i="3"/>
  <c r="BE47" i="3"/>
  <c r="BF47" i="3"/>
  <c r="BG47" i="3"/>
  <c r="BH47" i="3"/>
  <c r="BI47" i="3"/>
  <c r="F26" i="4" s="1"/>
  <c r="BJ47" i="3"/>
  <c r="BK47" i="3"/>
  <c r="BL47" i="3"/>
  <c r="BM47" i="3"/>
  <c r="BN47" i="3"/>
  <c r="BO47" i="3"/>
  <c r="BP47" i="3"/>
  <c r="BQ47" i="3"/>
  <c r="BR47" i="3"/>
  <c r="BS47" i="3"/>
  <c r="BT47" i="3"/>
  <c r="BU47" i="3"/>
  <c r="BV47" i="3"/>
  <c r="BW47" i="3"/>
  <c r="BX47" i="3"/>
  <c r="BY47" i="3"/>
  <c r="BZ47" i="3"/>
  <c r="CA47" i="3"/>
  <c r="CB47" i="3"/>
  <c r="CC47" i="3"/>
  <c r="C48" i="3"/>
  <c r="D48" i="3"/>
  <c r="E48" i="3"/>
  <c r="F48" i="3"/>
  <c r="G48" i="3"/>
  <c r="H48" i="3"/>
  <c r="I48" i="3"/>
  <c r="J48" i="3"/>
  <c r="K48" i="3"/>
  <c r="L48" i="3"/>
  <c r="M48" i="3"/>
  <c r="N48" i="3"/>
  <c r="O48" i="3"/>
  <c r="P48" i="3"/>
  <c r="Q48" i="3"/>
  <c r="R48" i="3"/>
  <c r="S48" i="3"/>
  <c r="T48" i="3"/>
  <c r="U48" i="3"/>
  <c r="V48" i="3"/>
  <c r="W48" i="3"/>
  <c r="X48" i="3"/>
  <c r="Y48" i="3"/>
  <c r="Z48" i="3"/>
  <c r="AA48" i="3"/>
  <c r="AB48" i="3"/>
  <c r="AC48" i="3"/>
  <c r="AD48" i="3"/>
  <c r="AE48" i="3"/>
  <c r="AF48" i="3"/>
  <c r="AG48" i="3"/>
  <c r="AH48" i="3"/>
  <c r="AI48" i="3"/>
  <c r="AJ48" i="3"/>
  <c r="AK48" i="3"/>
  <c r="AL48" i="3"/>
  <c r="AM48" i="3"/>
  <c r="AN48" i="3"/>
  <c r="AO48" i="3"/>
  <c r="AP48" i="3"/>
  <c r="AQ48" i="3"/>
  <c r="AR48" i="3"/>
  <c r="AS48" i="3"/>
  <c r="AT48" i="3"/>
  <c r="AU48" i="3"/>
  <c r="AV48" i="3"/>
  <c r="AW48" i="3"/>
  <c r="AX48" i="3"/>
  <c r="AY48" i="3"/>
  <c r="AZ48" i="3"/>
  <c r="BA48" i="3"/>
  <c r="BB48" i="3"/>
  <c r="BC48" i="3"/>
  <c r="BD48" i="3"/>
  <c r="BE48" i="3"/>
  <c r="BF48" i="3"/>
  <c r="BG48" i="3"/>
  <c r="BH48" i="3"/>
  <c r="BI48" i="3"/>
  <c r="BJ48" i="3"/>
  <c r="BK48" i="3"/>
  <c r="BL48" i="3"/>
  <c r="BM48" i="3"/>
  <c r="BN48" i="3"/>
  <c r="BO48" i="3"/>
  <c r="BP48" i="3"/>
  <c r="BQ48" i="3"/>
  <c r="BR48" i="3"/>
  <c r="BS48" i="3"/>
  <c r="BT48" i="3"/>
  <c r="BU48" i="3"/>
  <c r="BV48" i="3"/>
  <c r="BW48" i="3"/>
  <c r="BX48" i="3"/>
  <c r="BY48" i="3"/>
  <c r="BZ48" i="3"/>
  <c r="CA48" i="3"/>
  <c r="CB48" i="3"/>
  <c r="CC48" i="3"/>
  <c r="C49" i="3"/>
  <c r="D49" i="3"/>
  <c r="E49" i="3"/>
  <c r="F49" i="3"/>
  <c r="G49" i="3"/>
  <c r="H49" i="3"/>
  <c r="I49" i="3"/>
  <c r="J49" i="3"/>
  <c r="K49" i="3"/>
  <c r="L49" i="3"/>
  <c r="M49" i="3"/>
  <c r="N49" i="3"/>
  <c r="O49" i="3"/>
  <c r="P49" i="3"/>
  <c r="Q49" i="3"/>
  <c r="R49" i="3"/>
  <c r="S49" i="3"/>
  <c r="T49" i="3"/>
  <c r="U49" i="3"/>
  <c r="V49" i="3"/>
  <c r="W49" i="3"/>
  <c r="X49" i="3"/>
  <c r="Y49" i="3"/>
  <c r="Z49" i="3"/>
  <c r="AA49" i="3"/>
  <c r="AB49" i="3"/>
  <c r="AC49" i="3"/>
  <c r="AD49" i="3"/>
  <c r="AE49" i="3"/>
  <c r="AF49" i="3"/>
  <c r="AG49" i="3"/>
  <c r="AH49" i="3"/>
  <c r="AI49" i="3"/>
  <c r="AJ49" i="3"/>
  <c r="AK49" i="3"/>
  <c r="AL49" i="3"/>
  <c r="AM49" i="3"/>
  <c r="AN49" i="3"/>
  <c r="AO49" i="3"/>
  <c r="AP49" i="3"/>
  <c r="AQ49" i="3"/>
  <c r="AR49" i="3"/>
  <c r="AS49" i="3"/>
  <c r="AT49" i="3"/>
  <c r="AU49" i="3"/>
  <c r="AV49" i="3"/>
  <c r="AW49" i="3"/>
  <c r="AX49" i="3"/>
  <c r="AY49" i="3"/>
  <c r="AZ49" i="3"/>
  <c r="BA49" i="3"/>
  <c r="BB49" i="3"/>
  <c r="BC49" i="3"/>
  <c r="BD49" i="3"/>
  <c r="BE49" i="3"/>
  <c r="BF49" i="3"/>
  <c r="BG49" i="3"/>
  <c r="BH49" i="3"/>
  <c r="BI49" i="3"/>
  <c r="F28" i="4" s="1"/>
  <c r="BJ49" i="3"/>
  <c r="BK49" i="3"/>
  <c r="BL49" i="3"/>
  <c r="BM49" i="3"/>
  <c r="BN49" i="3"/>
  <c r="BO49" i="3"/>
  <c r="BP49" i="3"/>
  <c r="BQ49" i="3"/>
  <c r="BR49" i="3"/>
  <c r="BS49" i="3"/>
  <c r="BT49" i="3"/>
  <c r="BU49" i="3"/>
  <c r="BV49" i="3"/>
  <c r="BW49" i="3"/>
  <c r="BX49" i="3"/>
  <c r="BY49" i="3"/>
  <c r="BZ49" i="3"/>
  <c r="CA49" i="3"/>
  <c r="CB49" i="3"/>
  <c r="CC49" i="3"/>
  <c r="D29" i="3"/>
  <c r="E29" i="3"/>
  <c r="F29" i="3"/>
  <c r="G29" i="3"/>
  <c r="H29" i="3"/>
  <c r="I29" i="3"/>
  <c r="J29" i="3"/>
  <c r="K29" i="3"/>
  <c r="L29" i="3"/>
  <c r="M29" i="3"/>
  <c r="N29" i="3"/>
  <c r="O29" i="3"/>
  <c r="P29" i="3"/>
  <c r="Q29" i="3"/>
  <c r="R29" i="3"/>
  <c r="S29" i="3"/>
  <c r="T29" i="3"/>
  <c r="U29" i="3"/>
  <c r="V29" i="3"/>
  <c r="W29" i="3"/>
  <c r="X29" i="3"/>
  <c r="Y29" i="3"/>
  <c r="Z29" i="3"/>
  <c r="AA29" i="3"/>
  <c r="AB29" i="3"/>
  <c r="AC29" i="3"/>
  <c r="AD29" i="3"/>
  <c r="AE29" i="3"/>
  <c r="AF29" i="3"/>
  <c r="AG29" i="3"/>
  <c r="AH29" i="3"/>
  <c r="AI29" i="3"/>
  <c r="AJ29" i="3"/>
  <c r="AK29" i="3"/>
  <c r="AL29" i="3"/>
  <c r="AM29" i="3"/>
  <c r="AN29" i="3"/>
  <c r="AO29" i="3"/>
  <c r="AP29" i="3"/>
  <c r="AQ29" i="3"/>
  <c r="AR29" i="3"/>
  <c r="AS29" i="3"/>
  <c r="AT29" i="3"/>
  <c r="AU29" i="3"/>
  <c r="AV29" i="3"/>
  <c r="AW29" i="3"/>
  <c r="AX29" i="3"/>
  <c r="AY29" i="3"/>
  <c r="AZ29" i="3"/>
  <c r="BA29" i="3"/>
  <c r="BB29" i="3"/>
  <c r="BC29" i="3"/>
  <c r="BD29" i="3"/>
  <c r="BE29" i="3"/>
  <c r="BF29" i="3"/>
  <c r="BG29" i="3"/>
  <c r="BH29" i="3"/>
  <c r="BI29" i="3"/>
  <c r="F8" i="4" s="1"/>
  <c r="BJ29" i="3"/>
  <c r="BK29" i="3"/>
  <c r="BL29" i="3"/>
  <c r="BM29" i="3"/>
  <c r="BN29" i="3"/>
  <c r="BO29" i="3"/>
  <c r="BP29" i="3"/>
  <c r="BQ29" i="3"/>
  <c r="BR29" i="3"/>
  <c r="BS29" i="3"/>
  <c r="BT29" i="3"/>
  <c r="BU29" i="3"/>
  <c r="BV29" i="3"/>
  <c r="BW29" i="3"/>
  <c r="BX29" i="3"/>
  <c r="BY29" i="3"/>
  <c r="BZ29" i="3"/>
  <c r="CA29" i="3"/>
  <c r="CB29" i="3"/>
  <c r="CC29" i="3"/>
  <c r="B30" i="4"/>
  <c r="M8" i="4"/>
  <c r="N8" i="4" s="1"/>
  <c r="C9" i="4"/>
  <c r="M9" i="4" s="1"/>
  <c r="N9" i="4" s="1"/>
  <c r="C10" i="4"/>
  <c r="E10" i="4" s="1"/>
  <c r="C11" i="4"/>
  <c r="M11" i="4" s="1"/>
  <c r="N11" i="4" s="1"/>
  <c r="C12" i="4"/>
  <c r="E12" i="4" s="1"/>
  <c r="C13" i="4"/>
  <c r="M13" i="4" s="1"/>
  <c r="N13" i="4" s="1"/>
  <c r="C14" i="4"/>
  <c r="C15" i="4"/>
  <c r="M15" i="4" s="1"/>
  <c r="N15" i="4" s="1"/>
  <c r="C16" i="4"/>
  <c r="E16" i="4" s="1"/>
  <c r="C17" i="4"/>
  <c r="M17" i="4" s="1"/>
  <c r="N17" i="4" s="1"/>
  <c r="C18" i="4"/>
  <c r="E18" i="4" s="1"/>
  <c r="C19" i="4"/>
  <c r="M19" i="4" s="1"/>
  <c r="N19" i="4" s="1"/>
  <c r="C20" i="4"/>
  <c r="E20" i="4" s="1"/>
  <c r="C21" i="4"/>
  <c r="M21" i="4" s="1"/>
  <c r="N21" i="4" s="1"/>
  <c r="C22" i="4"/>
  <c r="E22" i="4" s="1"/>
  <c r="C23" i="4"/>
  <c r="M23" i="4" s="1"/>
  <c r="N23" i="4" s="1"/>
  <c r="C24" i="4"/>
  <c r="E24" i="4" s="1"/>
  <c r="C25" i="4"/>
  <c r="M25" i="4" s="1"/>
  <c r="N25" i="4" s="1"/>
  <c r="C26" i="4"/>
  <c r="E26" i="4" s="1"/>
  <c r="C27" i="4"/>
  <c r="C28" i="4"/>
  <c r="CE6" i="3"/>
  <c r="H9" i="4" s="1"/>
  <c r="J9" i="4" s="1"/>
  <c r="CE7" i="3"/>
  <c r="H10" i="4" s="1"/>
  <c r="J10" i="4" s="1"/>
  <c r="CE8" i="3"/>
  <c r="H11" i="4" s="1"/>
  <c r="CE9" i="3"/>
  <c r="H12" i="4" s="1"/>
  <c r="J12" i="4" s="1"/>
  <c r="CE10" i="3"/>
  <c r="H13" i="4" s="1"/>
  <c r="J13" i="4" s="1"/>
  <c r="CE11" i="3"/>
  <c r="H14" i="4" s="1"/>
  <c r="J14" i="4" s="1"/>
  <c r="CE12" i="3"/>
  <c r="H15" i="4" s="1"/>
  <c r="CE13" i="3"/>
  <c r="H16" i="4" s="1"/>
  <c r="J16" i="4" s="1"/>
  <c r="CE14" i="3"/>
  <c r="H17" i="4" s="1"/>
  <c r="J17" i="4" s="1"/>
  <c r="CE15" i="3"/>
  <c r="H18" i="4" s="1"/>
  <c r="J18" i="4" s="1"/>
  <c r="CE16" i="3"/>
  <c r="H19" i="4" s="1"/>
  <c r="CE17" i="3"/>
  <c r="H20" i="4" s="1"/>
  <c r="J20" i="4" s="1"/>
  <c r="CE18" i="3"/>
  <c r="H21" i="4" s="1"/>
  <c r="J21" i="4" s="1"/>
  <c r="CE19" i="3"/>
  <c r="H22" i="4" s="1"/>
  <c r="J22" i="4" s="1"/>
  <c r="CE20" i="3"/>
  <c r="H23" i="4" s="1"/>
  <c r="J23" i="4" s="1"/>
  <c r="CE21" i="3"/>
  <c r="H24" i="4" s="1"/>
  <c r="J24" i="4" s="1"/>
  <c r="CE22" i="3"/>
  <c r="H25" i="4" s="1"/>
  <c r="J25" i="4" s="1"/>
  <c r="CE23" i="3"/>
  <c r="H26" i="4" s="1"/>
  <c r="J26" i="4" s="1"/>
  <c r="CE24" i="3"/>
  <c r="H27" i="4" s="1"/>
  <c r="J27" i="4" s="1"/>
  <c r="CE25" i="3"/>
  <c r="H28" i="4" s="1"/>
  <c r="J28" i="4" s="1"/>
  <c r="CE5" i="3"/>
  <c r="H8" i="4" s="1"/>
  <c r="F20" i="4" l="1"/>
  <c r="F23" i="4"/>
  <c r="F18" i="4"/>
  <c r="F15" i="4"/>
  <c r="F27" i="4"/>
  <c r="F19" i="4"/>
  <c r="F12" i="4"/>
  <c r="F22" i="4"/>
  <c r="F21" i="4"/>
  <c r="E14" i="4"/>
  <c r="D14" i="4"/>
  <c r="E138" i="4"/>
  <c r="E28" i="4"/>
  <c r="D28" i="4"/>
  <c r="F24" i="4"/>
  <c r="F16" i="4"/>
  <c r="F25" i="4"/>
  <c r="F17" i="4"/>
  <c r="F10" i="4"/>
  <c r="J19" i="4"/>
  <c r="I19" i="4"/>
  <c r="J15" i="4"/>
  <c r="I15" i="4"/>
  <c r="J11" i="4"/>
  <c r="I11" i="4"/>
  <c r="E60" i="4"/>
  <c r="E137" i="4"/>
  <c r="E135" i="4"/>
  <c r="E133" i="4"/>
  <c r="E131" i="4"/>
  <c r="E129" i="4"/>
  <c r="E127" i="4"/>
  <c r="E125" i="4"/>
  <c r="E123" i="4"/>
  <c r="E121" i="4"/>
  <c r="E119" i="4"/>
  <c r="E117" i="4"/>
  <c r="E115" i="4"/>
  <c r="E113" i="4"/>
  <c r="E111" i="4"/>
  <c r="E109" i="4"/>
  <c r="E107" i="4"/>
  <c r="E105" i="4"/>
  <c r="E103" i="4"/>
  <c r="E101" i="4"/>
  <c r="E99" i="4"/>
  <c r="E97" i="4"/>
  <c r="E95" i="4"/>
  <c r="E93" i="4"/>
  <c r="E91" i="4"/>
  <c r="E89" i="4"/>
  <c r="E87" i="4"/>
  <c r="E85" i="4"/>
  <c r="E83" i="4"/>
  <c r="E81" i="4"/>
  <c r="E79" i="4"/>
  <c r="E77" i="4"/>
  <c r="E75" i="4"/>
  <c r="E73" i="4"/>
  <c r="E71" i="4"/>
  <c r="E69" i="4"/>
  <c r="E67" i="4"/>
  <c r="E65" i="4"/>
  <c r="E63" i="4"/>
  <c r="E61" i="4"/>
  <c r="E136" i="4"/>
  <c r="E134" i="4"/>
  <c r="E132" i="4"/>
  <c r="E130" i="4"/>
  <c r="E128" i="4"/>
  <c r="E126" i="4"/>
  <c r="E124" i="4"/>
  <c r="E122" i="4"/>
  <c r="E120" i="4"/>
  <c r="E118" i="4"/>
  <c r="E116" i="4"/>
  <c r="E114" i="4"/>
  <c r="E112" i="4"/>
  <c r="E110" i="4"/>
  <c r="E108" i="4"/>
  <c r="E106" i="4"/>
  <c r="E104" i="4"/>
  <c r="E102" i="4"/>
  <c r="E100" i="4"/>
  <c r="E98" i="4"/>
  <c r="E96" i="4"/>
  <c r="E94" i="4"/>
  <c r="E92" i="4"/>
  <c r="E90" i="4"/>
  <c r="E88" i="4"/>
  <c r="E86" i="4"/>
  <c r="E84" i="4"/>
  <c r="E82" i="4"/>
  <c r="E80" i="4"/>
  <c r="E78" i="4"/>
  <c r="E76" i="4"/>
  <c r="E74" i="4"/>
  <c r="E72" i="4"/>
  <c r="E70" i="4"/>
  <c r="E68" i="4"/>
  <c r="E66" i="4"/>
  <c r="E64" i="4"/>
  <c r="E62" i="4"/>
  <c r="I23" i="4"/>
  <c r="I9" i="4"/>
  <c r="I13" i="4"/>
  <c r="I17" i="4"/>
  <c r="I21" i="4"/>
  <c r="I25" i="4"/>
  <c r="I27" i="4"/>
  <c r="I8" i="4"/>
  <c r="I10" i="4"/>
  <c r="I12" i="4"/>
  <c r="I14" i="4"/>
  <c r="I16" i="4"/>
  <c r="I18" i="4"/>
  <c r="I20" i="4"/>
  <c r="I22" i="4"/>
  <c r="I24" i="4"/>
  <c r="I26" i="4"/>
  <c r="I28" i="4"/>
  <c r="M26" i="4"/>
  <c r="N26" i="4" s="1"/>
  <c r="M24" i="4"/>
  <c r="N24" i="4" s="1"/>
  <c r="M22" i="4"/>
  <c r="N22" i="4" s="1"/>
  <c r="M20" i="4"/>
  <c r="N20" i="4" s="1"/>
  <c r="M18" i="4"/>
  <c r="N18" i="4" s="1"/>
  <c r="M16" i="4"/>
  <c r="N16" i="4" s="1"/>
  <c r="M14" i="4"/>
  <c r="N14" i="4" s="1"/>
  <c r="M12" i="4"/>
  <c r="N12" i="4" s="1"/>
  <c r="M10" i="4"/>
  <c r="N10" i="4" s="1"/>
  <c r="J8" i="4"/>
  <c r="D27" i="4"/>
  <c r="D25" i="4"/>
  <c r="D23" i="4"/>
  <c r="D21" i="4"/>
  <c r="D19" i="4"/>
  <c r="D17" i="4"/>
  <c r="D15" i="4"/>
  <c r="D13" i="4"/>
  <c r="D11" i="4"/>
  <c r="D9" i="4"/>
  <c r="D8" i="4"/>
  <c r="D26" i="4"/>
  <c r="D24" i="4"/>
  <c r="D22" i="4"/>
  <c r="D20" i="4"/>
  <c r="D18" i="4"/>
  <c r="D16" i="4"/>
  <c r="D12" i="4"/>
  <c r="D10" i="4"/>
  <c r="E8" i="4"/>
  <c r="E27" i="4"/>
  <c r="E25" i="4"/>
  <c r="E23" i="4"/>
  <c r="E21" i="4"/>
  <c r="E19" i="4"/>
  <c r="E17" i="4"/>
  <c r="E15" i="4"/>
  <c r="E13" i="4"/>
  <c r="E11" i="4"/>
  <c r="E9" i="4"/>
  <c r="F120" i="4" l="1"/>
  <c r="G120" i="4"/>
  <c r="G62" i="4"/>
  <c r="F138" i="4"/>
  <c r="F136" i="4"/>
  <c r="F134" i="4"/>
  <c r="F132" i="4"/>
  <c r="F130" i="4"/>
  <c r="F128" i="4"/>
  <c r="F126" i="4"/>
  <c r="F124" i="4"/>
  <c r="F122" i="4"/>
  <c r="F118" i="4"/>
  <c r="F116" i="4"/>
  <c r="F114" i="4"/>
  <c r="F112" i="4"/>
  <c r="F110" i="4"/>
  <c r="F108" i="4"/>
  <c r="F106" i="4"/>
  <c r="F104" i="4"/>
  <c r="F102" i="4"/>
  <c r="F100" i="4"/>
  <c r="F98" i="4"/>
  <c r="F96" i="4"/>
  <c r="F94" i="4"/>
  <c r="F92" i="4"/>
  <c r="F90" i="4"/>
  <c r="F88" i="4"/>
  <c r="F86" i="4"/>
  <c r="F84" i="4"/>
  <c r="F82" i="4"/>
  <c r="F80" i="4"/>
  <c r="F78" i="4"/>
  <c r="F76" i="4"/>
  <c r="F74" i="4"/>
  <c r="F72" i="4"/>
  <c r="F70" i="4"/>
  <c r="F68" i="4"/>
  <c r="F66" i="4"/>
  <c r="F64" i="4"/>
  <c r="F62" i="4"/>
  <c r="F60" i="4"/>
  <c r="G137" i="4"/>
  <c r="G135" i="4"/>
  <c r="G133" i="4"/>
  <c r="G131" i="4"/>
  <c r="G129" i="4"/>
  <c r="G127" i="4"/>
  <c r="G125" i="4"/>
  <c r="G123" i="4"/>
  <c r="G121" i="4"/>
  <c r="G119" i="4"/>
  <c r="G117" i="4"/>
  <c r="G115" i="4"/>
  <c r="G113" i="4"/>
  <c r="G111" i="4"/>
  <c r="G109" i="4"/>
  <c r="G107" i="4"/>
  <c r="G105" i="4"/>
  <c r="G103" i="4"/>
  <c r="G101" i="4"/>
  <c r="G99" i="4"/>
  <c r="G97" i="4"/>
  <c r="G95" i="4"/>
  <c r="G93" i="4"/>
  <c r="G91" i="4"/>
  <c r="G89" i="4"/>
  <c r="G87" i="4"/>
  <c r="G85" i="4"/>
  <c r="G83" i="4"/>
  <c r="G81" i="4"/>
  <c r="G79" i="4"/>
  <c r="G77" i="4"/>
  <c r="G75" i="4"/>
  <c r="G73" i="4"/>
  <c r="G71" i="4"/>
  <c r="G69" i="4"/>
  <c r="G67" i="4"/>
  <c r="G65" i="4"/>
  <c r="G63" i="4"/>
  <c r="G61" i="4"/>
  <c r="G60" i="4"/>
  <c r="F137" i="4"/>
  <c r="F135" i="4"/>
  <c r="F133" i="4"/>
  <c r="F131" i="4"/>
  <c r="F129" i="4"/>
  <c r="F127" i="4"/>
  <c r="F125" i="4"/>
  <c r="F123" i="4"/>
  <c r="F121" i="4"/>
  <c r="F119" i="4"/>
  <c r="F117" i="4"/>
  <c r="F115" i="4"/>
  <c r="F113" i="4"/>
  <c r="F111" i="4"/>
  <c r="F109" i="4"/>
  <c r="F107" i="4"/>
  <c r="F105" i="4"/>
  <c r="F103" i="4"/>
  <c r="F101" i="4"/>
  <c r="F99" i="4"/>
  <c r="F97" i="4"/>
  <c r="F95" i="4"/>
  <c r="F93" i="4"/>
  <c r="F91" i="4"/>
  <c r="F89" i="4"/>
  <c r="F87" i="4"/>
  <c r="F85" i="4"/>
  <c r="F83" i="4"/>
  <c r="F81" i="4"/>
  <c r="F79" i="4"/>
  <c r="F77" i="4"/>
  <c r="F75" i="4"/>
  <c r="F73" i="4"/>
  <c r="F71" i="4"/>
  <c r="F69" i="4"/>
  <c r="F67" i="4"/>
  <c r="F65" i="4"/>
  <c r="F63" i="4"/>
  <c r="F61" i="4"/>
  <c r="G138" i="4"/>
  <c r="G136" i="4"/>
  <c r="G134" i="4"/>
  <c r="G132" i="4"/>
  <c r="G130" i="4"/>
  <c r="G128" i="4"/>
  <c r="G126" i="4"/>
  <c r="G124" i="4"/>
  <c r="G122" i="4"/>
  <c r="G118" i="4"/>
  <c r="G116" i="4"/>
  <c r="G114" i="4"/>
  <c r="G112" i="4"/>
  <c r="G110" i="4"/>
  <c r="G108" i="4"/>
  <c r="G106" i="4"/>
  <c r="G104" i="4"/>
  <c r="G102" i="4"/>
  <c r="G100" i="4"/>
  <c r="G98" i="4"/>
  <c r="G96" i="4"/>
  <c r="G94" i="4"/>
  <c r="G92" i="4"/>
  <c r="G90" i="4"/>
  <c r="G88" i="4"/>
  <c r="G86" i="4"/>
  <c r="G84" i="4"/>
  <c r="G82" i="4"/>
  <c r="G80" i="4"/>
  <c r="G78" i="4"/>
  <c r="G76" i="4"/>
  <c r="G74" i="4"/>
  <c r="G72" i="4"/>
  <c r="G70" i="4"/>
  <c r="G68" i="4"/>
  <c r="G66" i="4"/>
  <c r="G64" i="4"/>
  <c r="O10" i="4"/>
  <c r="O14" i="4"/>
  <c r="O18" i="4"/>
  <c r="O22" i="4"/>
  <c r="O26" i="4"/>
  <c r="O17" i="4"/>
  <c r="O9" i="4"/>
  <c r="O13" i="4"/>
  <c r="O19" i="4"/>
  <c r="O25" i="4"/>
  <c r="O12" i="4"/>
  <c r="O16" i="4"/>
  <c r="O20" i="4"/>
  <c r="O24" i="4"/>
  <c r="O8" i="4"/>
  <c r="O23" i="4"/>
  <c r="O11" i="4"/>
  <c r="O15" i="4"/>
  <c r="O21" i="4"/>
  <c r="Q9" i="4" l="1"/>
  <c r="Q10" i="4"/>
  <c r="Q11" i="4"/>
  <c r="Q12" i="4"/>
  <c r="Q13" i="4"/>
  <c r="Q14" i="4"/>
  <c r="Q15" i="4"/>
  <c r="Q16" i="4"/>
  <c r="Q17" i="4"/>
  <c r="Q18" i="4"/>
  <c r="Q19" i="4"/>
  <c r="Q20" i="4"/>
  <c r="Q21" i="4"/>
  <c r="Q22" i="4"/>
  <c r="Q23" i="4"/>
  <c r="Q24" i="4"/>
  <c r="Q25" i="4"/>
  <c r="Q26" i="4"/>
  <c r="P8" i="4"/>
  <c r="P9" i="4"/>
  <c r="P10" i="4"/>
  <c r="P11" i="4"/>
  <c r="P12" i="4"/>
  <c r="P13" i="4"/>
  <c r="P14" i="4"/>
  <c r="P15" i="4"/>
  <c r="P16" i="4"/>
  <c r="P17" i="4"/>
  <c r="P18" i="4"/>
  <c r="P19" i="4"/>
  <c r="P20" i="4"/>
  <c r="P21" i="4"/>
  <c r="P22" i="4"/>
  <c r="P23" i="4"/>
  <c r="P24" i="4"/>
  <c r="P25" i="4"/>
  <c r="P26" i="4"/>
  <c r="Q8" i="4"/>
</calcChain>
</file>

<file path=xl/sharedStrings.xml><?xml version="1.0" encoding="utf-8"?>
<sst xmlns="http://schemas.openxmlformats.org/spreadsheetml/2006/main" count="468" uniqueCount="128">
  <si>
    <t>Counting: Persons, Place of Work</t>
  </si>
  <si>
    <t>Total</t>
  </si>
  <si>
    <t>Agriculture, Forestry and Fishing</t>
  </si>
  <si>
    <t>Mining</t>
  </si>
  <si>
    <t>Manufacturing</t>
  </si>
  <si>
    <t>Construction</t>
  </si>
  <si>
    <t>Wholesale Trade</t>
  </si>
  <si>
    <t>Retail Trade</t>
  </si>
  <si>
    <t>Financial and Insurance Services</t>
  </si>
  <si>
    <t>Public Administration and Safety</t>
  </si>
  <si>
    <t>Education and Training</t>
  </si>
  <si>
    <t>Health Care and Social Assistance</t>
  </si>
  <si>
    <t>Arts and Recreation Services</t>
  </si>
  <si>
    <t>Other Services</t>
  </si>
  <si>
    <t>Not stated</t>
  </si>
  <si>
    <t>Ballarat</t>
  </si>
  <si>
    <t>Banyule</t>
  </si>
  <si>
    <t>Bayside</t>
  </si>
  <si>
    <t>Boroondara</t>
  </si>
  <si>
    <t>Brimbank</t>
  </si>
  <si>
    <t>Casey</t>
  </si>
  <si>
    <t>Darebin</t>
  </si>
  <si>
    <t>Frankston</t>
  </si>
  <si>
    <t>Glen Eira</t>
  </si>
  <si>
    <t>Greater Bendigo</t>
  </si>
  <si>
    <t>Greater Dandenong</t>
  </si>
  <si>
    <t>Greater Geelong</t>
  </si>
  <si>
    <t>Greater Shepparton</t>
  </si>
  <si>
    <t>Hobsons Bay</t>
  </si>
  <si>
    <t>Hume</t>
  </si>
  <si>
    <t>Kingston</t>
  </si>
  <si>
    <t>Knox</t>
  </si>
  <si>
    <t>Latrobe</t>
  </si>
  <si>
    <t>Manningham</t>
  </si>
  <si>
    <t>Maribyrnong</t>
  </si>
  <si>
    <t>Maroondah</t>
  </si>
  <si>
    <t>Melbourne</t>
  </si>
  <si>
    <t>Monash</t>
  </si>
  <si>
    <t>Moonee Valley</t>
  </si>
  <si>
    <t>Moreland</t>
  </si>
  <si>
    <t>Port Phillip</t>
  </si>
  <si>
    <t>Stonnington</t>
  </si>
  <si>
    <t>Warrnambool</t>
  </si>
  <si>
    <t>Whitehorse</t>
  </si>
  <si>
    <t>Whittlesea</t>
  </si>
  <si>
    <t>Wyndham</t>
  </si>
  <si>
    <t>Yarra</t>
  </si>
  <si>
    <t>Ararat</t>
  </si>
  <si>
    <t>Benalla</t>
  </si>
  <si>
    <t>Horsham</t>
  </si>
  <si>
    <t>Mildura</t>
  </si>
  <si>
    <t>Swan Hill</t>
  </si>
  <si>
    <t>Wangaratta</t>
  </si>
  <si>
    <t>Wodonga</t>
  </si>
  <si>
    <t>Alpine</t>
  </si>
  <si>
    <t>Bass Coast</t>
  </si>
  <si>
    <t>Baw Baw</t>
  </si>
  <si>
    <t>Buloke</t>
  </si>
  <si>
    <t>Campaspe</t>
  </si>
  <si>
    <t>Cardinia</t>
  </si>
  <si>
    <t>Central Goldfields</t>
  </si>
  <si>
    <t>Colac-Otway</t>
  </si>
  <si>
    <t>Corangamite</t>
  </si>
  <si>
    <t>East Gippsland</t>
  </si>
  <si>
    <t>Gannawarra</t>
  </si>
  <si>
    <t>Glenelg</t>
  </si>
  <si>
    <t>Golden Plains</t>
  </si>
  <si>
    <t>Hepburn</t>
  </si>
  <si>
    <t>Hindmarsh</t>
  </si>
  <si>
    <t>Indigo</t>
  </si>
  <si>
    <t>Loddon</t>
  </si>
  <si>
    <t>Macedon Ranges</t>
  </si>
  <si>
    <t>Mansfield</t>
  </si>
  <si>
    <t>Melton</t>
  </si>
  <si>
    <t>Mitchell</t>
  </si>
  <si>
    <t>Moira</t>
  </si>
  <si>
    <t>Moorabool</t>
  </si>
  <si>
    <t>Mornington Peninsula</t>
  </si>
  <si>
    <t>Mount Alexander</t>
  </si>
  <si>
    <t>Moyne</t>
  </si>
  <si>
    <t>Murrindindi</t>
  </si>
  <si>
    <t>Nillumbik</t>
  </si>
  <si>
    <t>Northern Grampians</t>
  </si>
  <si>
    <t>Pyrenees</t>
  </si>
  <si>
    <t>South Gippsland</t>
  </si>
  <si>
    <t>Southern Grampians</t>
  </si>
  <si>
    <t>Strathbogie</t>
  </si>
  <si>
    <t>Surf Coast</t>
  </si>
  <si>
    <t>Towong</t>
  </si>
  <si>
    <t>Wellington</t>
  </si>
  <si>
    <t>West Wimmera</t>
  </si>
  <si>
    <t>Yarra Ranges</t>
  </si>
  <si>
    <t>Yarriambiack</t>
  </si>
  <si>
    <t>Queenscliffe</t>
  </si>
  <si>
    <t>Accommodation &amp; Food Services</t>
  </si>
  <si>
    <t>Transport, Postal &amp; Warehousing</t>
  </si>
  <si>
    <t>Rental, Hiring and &amp; Estate Services</t>
  </si>
  <si>
    <t>Administrative &amp; Support Services</t>
  </si>
  <si>
    <t>Information Media &amp; Telecom.</t>
  </si>
  <si>
    <t>Professional, Scientific &amp; Technical</t>
  </si>
  <si>
    <t>Electricity, Gas, Water &amp; Waste</t>
  </si>
  <si>
    <t>Victoria</t>
  </si>
  <si>
    <t>Metro. Melbourne</t>
  </si>
  <si>
    <t>Number</t>
  </si>
  <si>
    <t>Per cent of Victoria</t>
  </si>
  <si>
    <t>Metro Melbourne</t>
  </si>
  <si>
    <t>Adjusted no</t>
  </si>
  <si>
    <t>Rank</t>
  </si>
  <si>
    <t>The number of persons who work within each municipality, by industry division.</t>
  </si>
  <si>
    <t>Per cent within municipality</t>
  </si>
  <si>
    <t>*</t>
  </si>
  <si>
    <t>Ranking of each LGA with respect to number in each industry</t>
  </si>
  <si>
    <t>Ranking of number across Victoria</t>
  </si>
  <si>
    <t>Adj no.</t>
  </si>
  <si>
    <t>Ranking</t>
  </si>
  <si>
    <t>Mornington Pen.</t>
  </si>
  <si>
    <r>
      <t xml:space="preserve">Select an industry category here </t>
    </r>
    <r>
      <rPr>
        <sz val="10"/>
        <rFont val="Wingdings"/>
        <charset val="2"/>
      </rPr>
      <t>F</t>
    </r>
  </si>
  <si>
    <t>Number of Persons Employed in Muncipalites by Selected Industry Category</t>
  </si>
  <si>
    <t>Electricity, Gas, Water and Waste Services</t>
  </si>
  <si>
    <t>Accommodation and Food Services</t>
  </si>
  <si>
    <t>Transport, Postal and Warehousing</t>
  </si>
  <si>
    <t>Information Media and Telecommunications</t>
  </si>
  <si>
    <t>Rental, Hiring and Real Estate Services</t>
  </si>
  <si>
    <t>Professional, Scientific and Technical Services</t>
  </si>
  <si>
    <t>Administrative and Support Services</t>
  </si>
  <si>
    <t>From 2021 Census</t>
  </si>
  <si>
    <t>From the findings of the 2021 Census</t>
  </si>
  <si>
    <t>Employment within Municipalities, by Industry: Victoria,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</si>
</sst>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1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10"/>
      <name val="Calibri"/>
      <family val="2"/>
      <scheme val="minor"/>
    </font>
    <font>
      <sz val="7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sz val="9"/>
      <name val="Calibri"/>
      <family val="2"/>
      <scheme val="minor"/>
    </font>
    <font>
      <sz val="7"/>
      <color theme="0"/>
      <name val="Calibri"/>
      <family val="2"/>
      <scheme val="minor"/>
    </font>
    <font>
      <sz val="16"/>
      <color theme="4" tint="-0.499984740745262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name val="Wingdings"/>
      <charset val="2"/>
    </font>
    <font>
      <b/>
      <sz val="13"/>
      <color theme="5" tint="-0.249977111117893"/>
      <name val="Calibri"/>
      <family val="2"/>
      <scheme val="minor"/>
    </font>
    <font>
      <b/>
      <sz val="13"/>
      <color theme="8" tint="-0.249977111117893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thin">
        <color theme="3" tint="-0.499984740745262"/>
      </top>
      <bottom style="hair">
        <color theme="3" tint="-0.499984740745262"/>
      </bottom>
      <diagonal/>
    </border>
    <border>
      <left/>
      <right/>
      <top style="hair">
        <color theme="3" tint="-0.499984740745262"/>
      </top>
      <bottom style="hair">
        <color theme="3" tint="-0.499984740745262"/>
      </bottom>
      <diagonal/>
    </border>
    <border>
      <left/>
      <right/>
      <top style="hair">
        <color theme="3" tint="-0.499984740745262"/>
      </top>
      <bottom style="thin">
        <color theme="3" tint="-0.499984740745262"/>
      </bottom>
      <diagonal/>
    </border>
    <border>
      <left/>
      <right/>
      <top style="thin">
        <color theme="4" tint="-0.499984740745262"/>
      </top>
      <bottom style="hair">
        <color theme="4" tint="-0.499984740745262"/>
      </bottom>
      <diagonal/>
    </border>
    <border>
      <left/>
      <right/>
      <top style="hair">
        <color theme="4" tint="-0.499984740745262"/>
      </top>
      <bottom style="hair">
        <color theme="4" tint="-0.499984740745262"/>
      </bottom>
      <diagonal/>
    </border>
    <border>
      <left/>
      <right/>
      <top style="hair">
        <color theme="4" tint="-0.499984740745262"/>
      </top>
      <bottom style="thin">
        <color theme="4" tint="-0.499984740745262"/>
      </bottom>
      <diagonal/>
    </border>
  </borders>
  <cellStyleXfs count="9">
    <xf numFmtId="0" fontId="0" fillId="0" borderId="0">
      <protection locked="0"/>
    </xf>
    <xf numFmtId="0" fontId="1" fillId="2" borderId="0">
      <protection locked="0"/>
    </xf>
    <xf numFmtId="0" fontId="1" fillId="3" borderId="1">
      <alignment horizontal="center" vertical="center"/>
      <protection locked="0"/>
    </xf>
    <xf numFmtId="0" fontId="1" fillId="4" borderId="0">
      <protection locked="0"/>
    </xf>
    <xf numFmtId="0" fontId="2" fillId="3" borderId="0">
      <alignment vertical="center"/>
      <protection locked="0"/>
    </xf>
    <xf numFmtId="0" fontId="2" fillId="0" borderId="0">
      <protection locked="0"/>
    </xf>
    <xf numFmtId="0" fontId="5" fillId="0" borderId="0">
      <protection locked="0"/>
    </xf>
    <xf numFmtId="0" fontId="1" fillId="3" borderId="2">
      <alignment vertical="center"/>
      <protection locked="0"/>
    </xf>
    <xf numFmtId="0" fontId="4" fillId="0" borderId="0">
      <protection locked="0"/>
    </xf>
  </cellStyleXfs>
  <cellXfs count="67">
    <xf numFmtId="0" fontId="0" fillId="0" borderId="0" xfId="0">
      <protection locked="0"/>
    </xf>
    <xf numFmtId="0" fontId="7" fillId="0" borderId="0" xfId="6" applyFont="1" applyAlignment="1">
      <protection locked="0"/>
    </xf>
    <xf numFmtId="0" fontId="6" fillId="0" borderId="0" xfId="0" applyFont="1" applyAlignment="1">
      <protection locked="0"/>
    </xf>
    <xf numFmtId="0" fontId="6" fillId="0" borderId="0" xfId="5" applyFont="1" applyAlignment="1">
      <protection locked="0"/>
    </xf>
    <xf numFmtId="0" fontId="6" fillId="5" borderId="3" xfId="7" applyFont="1" applyFill="1" applyBorder="1" applyAlignment="1">
      <alignment vertical="center"/>
      <protection locked="0"/>
    </xf>
    <xf numFmtId="0" fontId="7" fillId="5" borderId="0" xfId="4" applyFont="1" applyFill="1" applyBorder="1" applyAlignment="1">
      <alignment vertical="center"/>
      <protection locked="0"/>
    </xf>
    <xf numFmtId="0" fontId="6" fillId="0" borderId="0" xfId="0" applyFont="1" applyBorder="1" applyAlignment="1">
      <protection locked="0"/>
    </xf>
    <xf numFmtId="0" fontId="6" fillId="6" borderId="0" xfId="0" applyFont="1" applyFill="1" applyBorder="1" applyAlignment="1">
      <protection locked="0"/>
    </xf>
    <xf numFmtId="0" fontId="6" fillId="6" borderId="0" xfId="2" applyFont="1" applyFill="1" applyBorder="1" applyAlignment="1">
      <alignment horizontal="center" vertical="center" wrapText="1"/>
      <protection locked="0"/>
    </xf>
    <xf numFmtId="3" fontId="6" fillId="5" borderId="3" xfId="1" applyNumberFormat="1" applyFont="1" applyFill="1" applyBorder="1" applyAlignment="1">
      <protection locked="0"/>
    </xf>
    <xf numFmtId="3" fontId="6" fillId="5" borderId="3" xfId="1" applyNumberFormat="1" applyFont="1" applyFill="1" applyBorder="1" applyAlignment="1">
      <alignment horizontal="center"/>
      <protection locked="0"/>
    </xf>
    <xf numFmtId="0" fontId="7" fillId="0" borderId="0" xfId="0" applyFont="1" applyAlignment="1">
      <protection locked="0"/>
    </xf>
    <xf numFmtId="0" fontId="8" fillId="0" borderId="0" xfId="0" applyFont="1" applyProtection="1">
      <protection hidden="1"/>
    </xf>
    <xf numFmtId="0" fontId="6" fillId="0" borderId="0" xfId="0" applyFont="1" applyBorder="1" applyProtection="1">
      <protection hidden="1"/>
    </xf>
    <xf numFmtId="0" fontId="11" fillId="0" borderId="0" xfId="0" applyFont="1" applyProtection="1">
      <protection hidden="1"/>
    </xf>
    <xf numFmtId="0" fontId="16" fillId="0" borderId="0" xfId="0" applyFont="1" applyProtection="1">
      <protection hidden="1"/>
    </xf>
    <xf numFmtId="0" fontId="12" fillId="0" borderId="0" xfId="0" applyFont="1" applyBorder="1" applyProtection="1">
      <protection hidden="1"/>
    </xf>
    <xf numFmtId="0" fontId="6" fillId="0" borderId="0" xfId="0" applyFont="1" applyAlignment="1" applyProtection="1">
      <alignment horizontal="center"/>
      <protection locked="0" hidden="1"/>
    </xf>
    <xf numFmtId="0" fontId="12" fillId="5" borderId="0" xfId="2" applyFont="1" applyFill="1" applyBorder="1" applyAlignment="1" applyProtection="1">
      <alignment horizontal="left" vertical="center" wrapText="1"/>
      <protection hidden="1"/>
    </xf>
    <xf numFmtId="0" fontId="11" fillId="9" borderId="0" xfId="0" applyFont="1" applyFill="1" applyProtection="1">
      <protection hidden="1"/>
    </xf>
    <xf numFmtId="0" fontId="14" fillId="9" borderId="0" xfId="0" applyFont="1" applyFill="1" applyAlignment="1" applyProtection="1">
      <alignment horizontal="center" vertical="center" wrapText="1"/>
      <protection hidden="1"/>
    </xf>
    <xf numFmtId="0" fontId="9" fillId="0" borderId="0" xfId="0" applyFont="1" applyAlignment="1" applyProtection="1">
      <alignment horizontal="center" vertical="center" wrapText="1"/>
      <protection hidden="1"/>
    </xf>
    <xf numFmtId="0" fontId="14" fillId="10" borderId="0" xfId="0" applyFont="1" applyFill="1" applyAlignment="1" applyProtection="1">
      <alignment horizontal="center" vertical="center" wrapText="1"/>
      <protection hidden="1"/>
    </xf>
    <xf numFmtId="0" fontId="14" fillId="0" borderId="0" xfId="0" applyFont="1" applyProtection="1">
      <protection hidden="1"/>
    </xf>
    <xf numFmtId="0" fontId="14" fillId="0" borderId="0" xfId="0" applyFont="1" applyAlignment="1" applyProtection="1">
      <alignment horizontal="center"/>
      <protection hidden="1"/>
    </xf>
    <xf numFmtId="0" fontId="14" fillId="0" borderId="0" xfId="0" applyFont="1" applyBorder="1" applyAlignment="1" applyProtection="1">
      <alignment horizontal="center"/>
      <protection hidden="1"/>
    </xf>
    <xf numFmtId="0" fontId="17" fillId="5" borderId="0" xfId="2" applyFont="1" applyFill="1" applyBorder="1" applyAlignment="1" applyProtection="1">
      <alignment horizontal="left" vertical="center" wrapText="1"/>
      <protection hidden="1"/>
    </xf>
    <xf numFmtId="3" fontId="6" fillId="0" borderId="4" xfId="0" applyNumberFormat="1" applyFont="1" applyBorder="1" applyProtection="1">
      <protection hidden="1"/>
    </xf>
    <xf numFmtId="164" fontId="6" fillId="7" borderId="4" xfId="0" applyNumberFormat="1" applyFont="1" applyFill="1" applyBorder="1" applyAlignment="1" applyProtection="1">
      <alignment horizontal="center"/>
      <protection hidden="1"/>
    </xf>
    <xf numFmtId="164" fontId="6" fillId="8" borderId="4" xfId="0" applyNumberFormat="1" applyFont="1" applyFill="1" applyBorder="1" applyAlignment="1" applyProtection="1">
      <alignment horizontal="center"/>
      <protection hidden="1"/>
    </xf>
    <xf numFmtId="1" fontId="6" fillId="11" borderId="4" xfId="0" applyNumberFormat="1" applyFont="1" applyFill="1" applyBorder="1" applyAlignment="1" applyProtection="1">
      <alignment horizontal="center"/>
      <protection hidden="1"/>
    </xf>
    <xf numFmtId="3" fontId="6" fillId="0" borderId="7" xfId="0" applyNumberFormat="1" applyFont="1" applyBorder="1" applyProtection="1">
      <protection hidden="1"/>
    </xf>
    <xf numFmtId="164" fontId="6" fillId="7" borderId="7" xfId="0" applyNumberFormat="1" applyFont="1" applyFill="1" applyBorder="1" applyAlignment="1" applyProtection="1">
      <alignment horizontal="center"/>
      <protection hidden="1"/>
    </xf>
    <xf numFmtId="164" fontId="6" fillId="8" borderId="7" xfId="0" applyNumberFormat="1" applyFont="1" applyFill="1" applyBorder="1" applyAlignment="1" applyProtection="1">
      <alignment horizontal="center"/>
      <protection hidden="1"/>
    </xf>
    <xf numFmtId="3" fontId="14" fillId="0" borderId="0" xfId="0" applyNumberFormat="1" applyFont="1" applyAlignment="1" applyProtection="1">
      <alignment horizontal="center"/>
      <protection hidden="1"/>
    </xf>
    <xf numFmtId="0" fontId="14" fillId="0" borderId="0" xfId="0" applyFont="1" applyBorder="1" applyAlignment="1" applyProtection="1">
      <alignment horizontal="left"/>
      <protection hidden="1"/>
    </xf>
    <xf numFmtId="3" fontId="14" fillId="0" borderId="0" xfId="0" applyNumberFormat="1" applyFont="1" applyProtection="1">
      <protection hidden="1"/>
    </xf>
    <xf numFmtId="3" fontId="6" fillId="0" borderId="5" xfId="0" applyNumberFormat="1" applyFont="1" applyBorder="1" applyProtection="1">
      <protection hidden="1"/>
    </xf>
    <xf numFmtId="164" fontId="6" fillId="7" borderId="5" xfId="0" applyNumberFormat="1" applyFont="1" applyFill="1" applyBorder="1" applyAlignment="1" applyProtection="1">
      <alignment horizontal="center"/>
      <protection hidden="1"/>
    </xf>
    <xf numFmtId="164" fontId="6" fillId="8" borderId="5" xfId="0" applyNumberFormat="1" applyFont="1" applyFill="1" applyBorder="1" applyAlignment="1" applyProtection="1">
      <alignment horizontal="center"/>
      <protection hidden="1"/>
    </xf>
    <xf numFmtId="1" fontId="6" fillId="11" borderId="5" xfId="0" applyNumberFormat="1" applyFont="1" applyFill="1" applyBorder="1" applyAlignment="1" applyProtection="1">
      <alignment horizontal="center"/>
      <protection hidden="1"/>
    </xf>
    <xf numFmtId="3" fontId="6" fillId="0" borderId="8" xfId="0" applyNumberFormat="1" applyFont="1" applyBorder="1" applyProtection="1">
      <protection hidden="1"/>
    </xf>
    <xf numFmtId="164" fontId="6" fillId="7" borderId="8" xfId="0" applyNumberFormat="1" applyFont="1" applyFill="1" applyBorder="1" applyAlignment="1" applyProtection="1">
      <alignment horizontal="center"/>
      <protection hidden="1"/>
    </xf>
    <xf numFmtId="164" fontId="6" fillId="8" borderId="8" xfId="0" applyNumberFormat="1" applyFont="1" applyFill="1" applyBorder="1" applyAlignment="1" applyProtection="1">
      <alignment horizontal="center"/>
      <protection hidden="1"/>
    </xf>
    <xf numFmtId="3" fontId="7" fillId="0" borderId="6" xfId="0" applyNumberFormat="1" applyFont="1" applyBorder="1" applyProtection="1">
      <protection hidden="1"/>
    </xf>
    <xf numFmtId="1" fontId="7" fillId="7" borderId="6" xfId="0" applyNumberFormat="1" applyFont="1" applyFill="1" applyBorder="1" applyAlignment="1" applyProtection="1">
      <alignment horizontal="center"/>
      <protection hidden="1"/>
    </xf>
    <xf numFmtId="164" fontId="7" fillId="8" borderId="6" xfId="0" applyNumberFormat="1" applyFont="1" applyFill="1" applyBorder="1" applyAlignment="1" applyProtection="1">
      <alignment horizontal="center"/>
      <protection hidden="1"/>
    </xf>
    <xf numFmtId="1" fontId="7" fillId="11" borderId="6" xfId="0" applyNumberFormat="1" applyFont="1" applyFill="1" applyBorder="1" applyAlignment="1" applyProtection="1">
      <alignment horizontal="center"/>
      <protection hidden="1"/>
    </xf>
    <xf numFmtId="0" fontId="10" fillId="0" borderId="0" xfId="0" applyFont="1" applyProtection="1">
      <protection hidden="1"/>
    </xf>
    <xf numFmtId="3" fontId="7" fillId="0" borderId="9" xfId="0" applyNumberFormat="1" applyFont="1" applyBorder="1" applyProtection="1">
      <protection hidden="1"/>
    </xf>
    <xf numFmtId="1" fontId="7" fillId="7" borderId="9" xfId="0" applyNumberFormat="1" applyFont="1" applyFill="1" applyBorder="1" applyAlignment="1" applyProtection="1">
      <alignment horizontal="center"/>
      <protection hidden="1"/>
    </xf>
    <xf numFmtId="164" fontId="7" fillId="8" borderId="9" xfId="0" applyNumberFormat="1" applyFont="1" applyFill="1" applyBorder="1" applyAlignment="1" applyProtection="1">
      <alignment horizontal="center"/>
      <protection hidden="1"/>
    </xf>
    <xf numFmtId="0" fontId="12" fillId="0" borderId="0" xfId="0" applyFont="1" applyAlignment="1" applyProtection="1">
      <alignment horizontal="center"/>
      <protection hidden="1"/>
    </xf>
    <xf numFmtId="0" fontId="12" fillId="0" borderId="0" xfId="0" applyFont="1" applyProtection="1">
      <protection hidden="1"/>
    </xf>
    <xf numFmtId="3" fontId="12" fillId="0" borderId="0" xfId="0" applyNumberFormat="1" applyFont="1" applyProtection="1">
      <protection hidden="1"/>
    </xf>
    <xf numFmtId="0" fontId="17" fillId="0" borderId="0" xfId="0" applyFont="1" applyBorder="1" applyProtection="1">
      <protection hidden="1"/>
    </xf>
    <xf numFmtId="0" fontId="6" fillId="0" borderId="0" xfId="0" applyFont="1" applyProtection="1">
      <protection hidden="1"/>
    </xf>
    <xf numFmtId="3" fontId="6" fillId="0" borderId="0" xfId="0" applyNumberFormat="1" applyFont="1" applyProtection="1">
      <protection hidden="1"/>
    </xf>
    <xf numFmtId="0" fontId="8" fillId="0" borderId="0" xfId="0" applyFont="1" applyBorder="1" applyProtection="1">
      <protection hidden="1"/>
    </xf>
    <xf numFmtId="0" fontId="11" fillId="0" borderId="0" xfId="0" applyFont="1" applyBorder="1" applyProtection="1">
      <protection hidden="1"/>
    </xf>
    <xf numFmtId="0" fontId="16" fillId="0" borderId="0" xfId="0" applyFont="1" applyBorder="1" applyProtection="1">
      <protection hidden="1"/>
    </xf>
    <xf numFmtId="0" fontId="12" fillId="5" borderId="0" xfId="7" applyFont="1" applyFill="1" applyBorder="1" applyAlignment="1" applyProtection="1">
      <alignment vertical="center"/>
      <protection locked="0" hidden="1"/>
    </xf>
    <xf numFmtId="0" fontId="19" fillId="0" borderId="0" xfId="0" applyFont="1" applyAlignment="1" applyProtection="1">
      <alignment horizontal="center"/>
      <protection hidden="1"/>
    </xf>
    <xf numFmtId="0" fontId="20" fillId="0" borderId="0" xfId="0" applyFont="1" applyAlignment="1" applyProtection="1">
      <alignment horizontal="center"/>
      <protection hidden="1"/>
    </xf>
    <xf numFmtId="0" fontId="15" fillId="0" borderId="0" xfId="0" applyFont="1" applyAlignment="1" applyProtection="1">
      <alignment horizontal="center"/>
      <protection hidden="1"/>
    </xf>
    <xf numFmtId="0" fontId="13" fillId="0" borderId="0" xfId="0" applyFont="1" applyAlignment="1" applyProtection="1">
      <alignment horizontal="center"/>
      <protection hidden="1"/>
    </xf>
    <xf numFmtId="0" fontId="9" fillId="0" borderId="0" xfId="0" applyFont="1" applyAlignment="1" applyProtection="1">
      <alignment horizontal="center"/>
      <protection hidden="1"/>
    </xf>
  </cellXfs>
  <cellStyles count="9">
    <cellStyle name="cells" xfId="1" xr:uid="{00000000-0005-0000-0000-000000000000}"/>
    <cellStyle name="column field" xfId="2" xr:uid="{00000000-0005-0000-0000-000001000000}"/>
    <cellStyle name="field" xfId="3" xr:uid="{00000000-0005-0000-0000-000002000000}"/>
    <cellStyle name="field names" xfId="4" xr:uid="{00000000-0005-0000-0000-000003000000}"/>
    <cellStyle name="footer" xfId="5" xr:uid="{00000000-0005-0000-0000-000004000000}"/>
    <cellStyle name="heading" xfId="6" xr:uid="{00000000-0005-0000-0000-000005000000}"/>
    <cellStyle name="Normal" xfId="0" builtinId="0"/>
    <cellStyle name="rowfield" xfId="7" xr:uid="{00000000-0005-0000-0000-000007000000}"/>
    <cellStyle name="Test" xfId="8" xr:uid="{00000000-0005-0000-0000-000008000000}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theme" Target="theme/theme1.xml" Id="rId3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calcChain" Target="calcChain.xml" Id="rId6" /><Relationship Type="http://schemas.openxmlformats.org/officeDocument/2006/relationships/sharedStrings" Target="sharedStrings.xml" Id="rId5" /><Relationship Type="http://schemas.openxmlformats.org/officeDocument/2006/relationships/styles" Target="styles.xml" Id="rId4" /><Relationship Type="http://schemas.openxmlformats.org/officeDocument/2006/relationships/customXml" Target="/customXML/item.xml" Id="R57cbe065fa8f4876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6696718551602999"/>
          <c:y val="7.1945602814293633E-3"/>
          <c:w val="0.68741723358768714"/>
          <c:h val="0.90048969634842346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2">
                <a:lumMod val="50000"/>
              </a:schemeClr>
            </a:solidFill>
            <a:effectLst>
              <a:outerShdw blurRad="50800" dist="38100" dir="18900000" algn="bl" rotWithShape="0">
                <a:schemeClr val="accent2">
                  <a:lumMod val="75000"/>
                  <a:alpha val="40000"/>
                </a:scheme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Front!$P$8:$P$26</c:f>
              <c:strCache>
                <c:ptCount val="19"/>
                <c:pt idx="0">
                  <c:v>Manufacturing</c:v>
                </c:pt>
                <c:pt idx="1">
                  <c:v>Health Care and Social Assistance</c:v>
                </c:pt>
                <c:pt idx="2">
                  <c:v>Construction</c:v>
                </c:pt>
                <c:pt idx="3">
                  <c:v>Retail Trade</c:v>
                </c:pt>
                <c:pt idx="4">
                  <c:v>Transport, Postal and Warehousing</c:v>
                </c:pt>
                <c:pt idx="5">
                  <c:v>Wholesale Trade</c:v>
                </c:pt>
                <c:pt idx="6">
                  <c:v>Education and Training</c:v>
                </c:pt>
                <c:pt idx="7">
                  <c:v>Public Administration and Safety</c:v>
                </c:pt>
                <c:pt idx="8">
                  <c:v>Other Services</c:v>
                </c:pt>
                <c:pt idx="9">
                  <c:v>Professional, Scientific and Technical Services</c:v>
                </c:pt>
                <c:pt idx="10">
                  <c:v>Accommodation and Food Services</c:v>
                </c:pt>
                <c:pt idx="11">
                  <c:v>Administrative and Support Services</c:v>
                </c:pt>
                <c:pt idx="12">
                  <c:v>Electricity, Gas, Water and Waste Services</c:v>
                </c:pt>
                <c:pt idx="13">
                  <c:v>Rental, Hiring and Real Estate Services</c:v>
                </c:pt>
                <c:pt idx="14">
                  <c:v>Financial and Insurance Services</c:v>
                </c:pt>
                <c:pt idx="15">
                  <c:v>Information Media and Telecommunications</c:v>
                </c:pt>
                <c:pt idx="16">
                  <c:v>Arts and Recreation Services</c:v>
                </c:pt>
                <c:pt idx="17">
                  <c:v>Agriculture, Forestry and Fishing</c:v>
                </c:pt>
                <c:pt idx="18">
                  <c:v>Mining</c:v>
                </c:pt>
              </c:strCache>
            </c:strRef>
          </c:cat>
          <c:val>
            <c:numRef>
              <c:f>Front!$Q$8:$Q$26</c:f>
              <c:numCache>
                <c:formatCode>#,##0</c:formatCode>
                <c:ptCount val="19"/>
                <c:pt idx="0">
                  <c:v>23486</c:v>
                </c:pt>
                <c:pt idx="1">
                  <c:v>10979</c:v>
                </c:pt>
                <c:pt idx="2">
                  <c:v>10468</c:v>
                </c:pt>
                <c:pt idx="3">
                  <c:v>10033</c:v>
                </c:pt>
                <c:pt idx="4">
                  <c:v>8997</c:v>
                </c:pt>
                <c:pt idx="5">
                  <c:v>8530</c:v>
                </c:pt>
                <c:pt idx="6">
                  <c:v>5910</c:v>
                </c:pt>
                <c:pt idx="7">
                  <c:v>4643</c:v>
                </c:pt>
                <c:pt idx="8">
                  <c:v>4399</c:v>
                </c:pt>
                <c:pt idx="9">
                  <c:v>3840</c:v>
                </c:pt>
                <c:pt idx="10">
                  <c:v>3502</c:v>
                </c:pt>
                <c:pt idx="11">
                  <c:v>2626</c:v>
                </c:pt>
                <c:pt idx="12">
                  <c:v>2046</c:v>
                </c:pt>
                <c:pt idx="13">
                  <c:v>1417</c:v>
                </c:pt>
                <c:pt idx="14">
                  <c:v>1324</c:v>
                </c:pt>
                <c:pt idx="15">
                  <c:v>673</c:v>
                </c:pt>
                <c:pt idx="16">
                  <c:v>635</c:v>
                </c:pt>
                <c:pt idx="17">
                  <c:v>535</c:v>
                </c:pt>
                <c:pt idx="18">
                  <c:v>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D5-473D-AD0F-A6953258EB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4"/>
        <c:axId val="49594368"/>
        <c:axId val="49595904"/>
      </c:barChart>
      <c:catAx>
        <c:axId val="49594368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crossAx val="49595904"/>
        <c:crosses val="autoZero"/>
        <c:auto val="1"/>
        <c:lblAlgn val="ctr"/>
        <c:lblOffset val="100"/>
        <c:noMultiLvlLbl val="0"/>
      </c:catAx>
      <c:valAx>
        <c:axId val="49595904"/>
        <c:scaling>
          <c:orientation val="minMax"/>
        </c:scaling>
        <c:delete val="0"/>
        <c:axPos val="t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Persons employed</a:t>
                </a:r>
                <a:r>
                  <a:rPr lang="en-US" baseline="0"/>
                  <a:t> in that industry division, and who work within that municipality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31519916270126208"/>
              <c:y val="0.95294004901001461"/>
            </c:manualLayout>
          </c:layout>
          <c:overlay val="0"/>
        </c:title>
        <c:numFmt formatCode="#,##0" sourceLinked="1"/>
        <c:majorTickMark val="none"/>
        <c:minorTickMark val="none"/>
        <c:tickLblPos val="nextTo"/>
        <c:crossAx val="4959436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78061996898014"/>
          <c:y val="2.1935835345828533E-2"/>
          <c:w val="0.83004988082462161"/>
          <c:h val="0.96856916152044936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5">
                <a:lumMod val="5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Front!$F$60:$F$138</c:f>
              <c:strCache>
                <c:ptCount val="79"/>
                <c:pt idx="0">
                  <c:v>Melbourne</c:v>
                </c:pt>
                <c:pt idx="1">
                  <c:v>Greater Geelong</c:v>
                </c:pt>
                <c:pt idx="2">
                  <c:v>Monash</c:v>
                </c:pt>
                <c:pt idx="3">
                  <c:v>Yarra</c:v>
                </c:pt>
                <c:pt idx="4">
                  <c:v>Banyule</c:v>
                </c:pt>
                <c:pt idx="5">
                  <c:v>Whitehorse</c:v>
                </c:pt>
                <c:pt idx="6">
                  <c:v>Boroondara</c:v>
                </c:pt>
                <c:pt idx="7">
                  <c:v>Casey</c:v>
                </c:pt>
                <c:pt idx="8">
                  <c:v>Frankston</c:v>
                </c:pt>
                <c:pt idx="9">
                  <c:v>Whittlesea</c:v>
                </c:pt>
                <c:pt idx="10">
                  <c:v>Ballarat</c:v>
                </c:pt>
                <c:pt idx="11">
                  <c:v>Greater Dandenong</c:v>
                </c:pt>
                <c:pt idx="12">
                  <c:v>Stonnington</c:v>
                </c:pt>
                <c:pt idx="13">
                  <c:v>Brimbank</c:v>
                </c:pt>
                <c:pt idx="14">
                  <c:v>Greater Bendigo</c:v>
                </c:pt>
                <c:pt idx="15">
                  <c:v>Wyndham</c:v>
                </c:pt>
                <c:pt idx="16">
                  <c:v>Knox</c:v>
                </c:pt>
                <c:pt idx="17">
                  <c:v>Mornington Pen.</c:v>
                </c:pt>
                <c:pt idx="18">
                  <c:v>Kingston</c:v>
                </c:pt>
                <c:pt idx="19">
                  <c:v>Glen Eira</c:v>
                </c:pt>
                <c:pt idx="20">
                  <c:v>Darebin</c:v>
                </c:pt>
                <c:pt idx="21">
                  <c:v>Maribyrnong</c:v>
                </c:pt>
                <c:pt idx="22">
                  <c:v>Maroondah</c:v>
                </c:pt>
                <c:pt idx="23">
                  <c:v>Moreland</c:v>
                </c:pt>
                <c:pt idx="24">
                  <c:v>Hume</c:v>
                </c:pt>
                <c:pt idx="25">
                  <c:v>Port Phillip</c:v>
                </c:pt>
                <c:pt idx="26">
                  <c:v>Latrobe</c:v>
                </c:pt>
                <c:pt idx="27">
                  <c:v>Bayside</c:v>
                </c:pt>
                <c:pt idx="28">
                  <c:v>Greater Shepparton</c:v>
                </c:pt>
                <c:pt idx="29">
                  <c:v>Manningham</c:v>
                </c:pt>
                <c:pt idx="30">
                  <c:v>Moonee Valley</c:v>
                </c:pt>
                <c:pt idx="31">
                  <c:v>Yarra Ranges</c:v>
                </c:pt>
                <c:pt idx="32">
                  <c:v>Warrnambool</c:v>
                </c:pt>
                <c:pt idx="33">
                  <c:v>Mildura</c:v>
                </c:pt>
                <c:pt idx="34">
                  <c:v>Melton</c:v>
                </c:pt>
                <c:pt idx="35">
                  <c:v>Cardinia</c:v>
                </c:pt>
                <c:pt idx="36">
                  <c:v>Hobsons Bay</c:v>
                </c:pt>
                <c:pt idx="37">
                  <c:v>Wodonga</c:v>
                </c:pt>
                <c:pt idx="38">
                  <c:v>Baw Baw</c:v>
                </c:pt>
                <c:pt idx="39">
                  <c:v>East Gippsland</c:v>
                </c:pt>
                <c:pt idx="40">
                  <c:v>Wangaratta</c:v>
                </c:pt>
                <c:pt idx="41">
                  <c:v>Campaspe</c:v>
                </c:pt>
                <c:pt idx="42">
                  <c:v>Wellington</c:v>
                </c:pt>
                <c:pt idx="43">
                  <c:v>Bass Coast</c:v>
                </c:pt>
                <c:pt idx="44">
                  <c:v>Macedon Ranges</c:v>
                </c:pt>
                <c:pt idx="45">
                  <c:v>Nillumbik</c:v>
                </c:pt>
                <c:pt idx="46">
                  <c:v>Horsham</c:v>
                </c:pt>
                <c:pt idx="47">
                  <c:v>Mitchell</c:v>
                </c:pt>
                <c:pt idx="48">
                  <c:v>Moira</c:v>
                </c:pt>
                <c:pt idx="49">
                  <c:v>South Gippsland</c:v>
                </c:pt>
                <c:pt idx="50">
                  <c:v>Colac-Otway</c:v>
                </c:pt>
                <c:pt idx="51">
                  <c:v>Surf Coast</c:v>
                </c:pt>
                <c:pt idx="52">
                  <c:v>Swan Hill</c:v>
                </c:pt>
                <c:pt idx="53">
                  <c:v>Southern Grampians</c:v>
                </c:pt>
                <c:pt idx="54">
                  <c:v>Glenelg</c:v>
                </c:pt>
                <c:pt idx="55">
                  <c:v>Moorabool</c:v>
                </c:pt>
                <c:pt idx="56">
                  <c:v>Mount Alexander</c:v>
                </c:pt>
                <c:pt idx="57">
                  <c:v>Northern Grampians</c:v>
                </c:pt>
                <c:pt idx="58">
                  <c:v>Central Goldfields</c:v>
                </c:pt>
                <c:pt idx="59">
                  <c:v>Benalla</c:v>
                </c:pt>
                <c:pt idx="60">
                  <c:v>Ararat</c:v>
                </c:pt>
                <c:pt idx="61">
                  <c:v>Corangamite</c:v>
                </c:pt>
                <c:pt idx="62">
                  <c:v>Hepburn</c:v>
                </c:pt>
                <c:pt idx="63">
                  <c:v>Alpine</c:v>
                </c:pt>
                <c:pt idx="64">
                  <c:v>Indigo</c:v>
                </c:pt>
                <c:pt idx="65">
                  <c:v>Yarriambiack</c:v>
                </c:pt>
                <c:pt idx="66">
                  <c:v>Murrindindi</c:v>
                </c:pt>
                <c:pt idx="67">
                  <c:v>Gannawarra</c:v>
                </c:pt>
                <c:pt idx="68">
                  <c:v>Hindmarsh</c:v>
                </c:pt>
                <c:pt idx="69">
                  <c:v>Moyne</c:v>
                </c:pt>
                <c:pt idx="70">
                  <c:v>Mansfield</c:v>
                </c:pt>
                <c:pt idx="71">
                  <c:v>Strathbogie</c:v>
                </c:pt>
                <c:pt idx="72">
                  <c:v>Towong</c:v>
                </c:pt>
                <c:pt idx="73">
                  <c:v>Golden Plains</c:v>
                </c:pt>
                <c:pt idx="74">
                  <c:v>Buloke</c:v>
                </c:pt>
                <c:pt idx="75">
                  <c:v>Loddon</c:v>
                </c:pt>
                <c:pt idx="76">
                  <c:v>Pyrenees</c:v>
                </c:pt>
                <c:pt idx="77">
                  <c:v>West Wimmera</c:v>
                </c:pt>
                <c:pt idx="78">
                  <c:v>Queenscliffe</c:v>
                </c:pt>
              </c:strCache>
            </c:strRef>
          </c:cat>
          <c:val>
            <c:numRef>
              <c:f>Front!$G$60:$G$138</c:f>
              <c:numCache>
                <c:formatCode>#,##0</c:formatCode>
                <c:ptCount val="79"/>
                <c:pt idx="0">
                  <c:v>43539</c:v>
                </c:pt>
                <c:pt idx="1">
                  <c:v>22818</c:v>
                </c:pt>
                <c:pt idx="2">
                  <c:v>19714</c:v>
                </c:pt>
                <c:pt idx="3">
                  <c:v>17798</c:v>
                </c:pt>
                <c:pt idx="4">
                  <c:v>16279</c:v>
                </c:pt>
                <c:pt idx="5">
                  <c:v>16031</c:v>
                </c:pt>
                <c:pt idx="6">
                  <c:v>13150</c:v>
                </c:pt>
                <c:pt idx="7">
                  <c:v>12700</c:v>
                </c:pt>
                <c:pt idx="8">
                  <c:v>11875</c:v>
                </c:pt>
                <c:pt idx="9">
                  <c:v>11616</c:v>
                </c:pt>
                <c:pt idx="10">
                  <c:v>11346</c:v>
                </c:pt>
                <c:pt idx="11">
                  <c:v>10979</c:v>
                </c:pt>
                <c:pt idx="12">
                  <c:v>10794</c:v>
                </c:pt>
                <c:pt idx="13">
                  <c:v>10779</c:v>
                </c:pt>
                <c:pt idx="14">
                  <c:v>10667</c:v>
                </c:pt>
                <c:pt idx="15">
                  <c:v>9219</c:v>
                </c:pt>
                <c:pt idx="16">
                  <c:v>9099</c:v>
                </c:pt>
                <c:pt idx="17">
                  <c:v>8801</c:v>
                </c:pt>
                <c:pt idx="18">
                  <c:v>8606</c:v>
                </c:pt>
                <c:pt idx="19">
                  <c:v>8245</c:v>
                </c:pt>
                <c:pt idx="20">
                  <c:v>8050</c:v>
                </c:pt>
                <c:pt idx="21">
                  <c:v>7731</c:v>
                </c:pt>
                <c:pt idx="22">
                  <c:v>7616</c:v>
                </c:pt>
                <c:pt idx="23">
                  <c:v>7374</c:v>
                </c:pt>
                <c:pt idx="24">
                  <c:v>6991</c:v>
                </c:pt>
                <c:pt idx="25">
                  <c:v>6884</c:v>
                </c:pt>
                <c:pt idx="26">
                  <c:v>6308</c:v>
                </c:pt>
                <c:pt idx="27">
                  <c:v>6123</c:v>
                </c:pt>
                <c:pt idx="28">
                  <c:v>5752</c:v>
                </c:pt>
                <c:pt idx="29">
                  <c:v>5672</c:v>
                </c:pt>
                <c:pt idx="30">
                  <c:v>5329</c:v>
                </c:pt>
                <c:pt idx="31">
                  <c:v>5184</c:v>
                </c:pt>
                <c:pt idx="32">
                  <c:v>3991</c:v>
                </c:pt>
                <c:pt idx="33">
                  <c:v>3873</c:v>
                </c:pt>
                <c:pt idx="34">
                  <c:v>3585</c:v>
                </c:pt>
                <c:pt idx="35">
                  <c:v>3326</c:v>
                </c:pt>
                <c:pt idx="36">
                  <c:v>3214</c:v>
                </c:pt>
                <c:pt idx="37">
                  <c:v>3193</c:v>
                </c:pt>
                <c:pt idx="38">
                  <c:v>3172</c:v>
                </c:pt>
                <c:pt idx="39">
                  <c:v>3057</c:v>
                </c:pt>
                <c:pt idx="40">
                  <c:v>2945</c:v>
                </c:pt>
                <c:pt idx="41">
                  <c:v>2809</c:v>
                </c:pt>
                <c:pt idx="42">
                  <c:v>2621</c:v>
                </c:pt>
                <c:pt idx="43">
                  <c:v>2137</c:v>
                </c:pt>
                <c:pt idx="44">
                  <c:v>2078</c:v>
                </c:pt>
                <c:pt idx="45">
                  <c:v>1975</c:v>
                </c:pt>
                <c:pt idx="46">
                  <c:v>1869</c:v>
                </c:pt>
                <c:pt idx="47">
                  <c:v>1841</c:v>
                </c:pt>
                <c:pt idx="48">
                  <c:v>1530</c:v>
                </c:pt>
                <c:pt idx="49">
                  <c:v>1477</c:v>
                </c:pt>
                <c:pt idx="50">
                  <c:v>1424</c:v>
                </c:pt>
                <c:pt idx="51">
                  <c:v>1419</c:v>
                </c:pt>
                <c:pt idx="52">
                  <c:v>1361</c:v>
                </c:pt>
                <c:pt idx="53">
                  <c:v>1335</c:v>
                </c:pt>
                <c:pt idx="54">
                  <c:v>1265</c:v>
                </c:pt>
                <c:pt idx="55">
                  <c:v>1163</c:v>
                </c:pt>
                <c:pt idx="56">
                  <c:v>1117</c:v>
                </c:pt>
                <c:pt idx="57">
                  <c:v>940</c:v>
                </c:pt>
                <c:pt idx="58">
                  <c:v>876</c:v>
                </c:pt>
                <c:pt idx="59">
                  <c:v>875</c:v>
                </c:pt>
                <c:pt idx="60">
                  <c:v>866</c:v>
                </c:pt>
                <c:pt idx="61">
                  <c:v>861</c:v>
                </c:pt>
                <c:pt idx="62">
                  <c:v>740</c:v>
                </c:pt>
                <c:pt idx="63">
                  <c:v>610</c:v>
                </c:pt>
                <c:pt idx="64">
                  <c:v>605</c:v>
                </c:pt>
                <c:pt idx="65">
                  <c:v>529</c:v>
                </c:pt>
                <c:pt idx="66">
                  <c:v>483</c:v>
                </c:pt>
                <c:pt idx="67">
                  <c:v>482</c:v>
                </c:pt>
                <c:pt idx="68">
                  <c:v>434</c:v>
                </c:pt>
                <c:pt idx="69">
                  <c:v>420</c:v>
                </c:pt>
                <c:pt idx="70">
                  <c:v>408</c:v>
                </c:pt>
                <c:pt idx="71">
                  <c:v>399</c:v>
                </c:pt>
                <c:pt idx="72">
                  <c:v>355</c:v>
                </c:pt>
                <c:pt idx="73">
                  <c:v>311</c:v>
                </c:pt>
                <c:pt idx="74">
                  <c:v>310</c:v>
                </c:pt>
                <c:pt idx="75">
                  <c:v>211</c:v>
                </c:pt>
                <c:pt idx="76">
                  <c:v>202</c:v>
                </c:pt>
                <c:pt idx="77">
                  <c:v>188</c:v>
                </c:pt>
                <c:pt idx="78">
                  <c:v>182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AE-4AB3-90BC-CBA76502DA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9"/>
        <c:axId val="51001216"/>
        <c:axId val="51002752"/>
      </c:barChart>
      <c:catAx>
        <c:axId val="51001216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700"/>
            </a:pPr>
            <a:endParaRPr lang="en-US"/>
          </a:p>
        </c:txPr>
        <c:crossAx val="51002752"/>
        <c:crosses val="autoZero"/>
        <c:auto val="1"/>
        <c:lblAlgn val="ctr"/>
        <c:lblOffset val="100"/>
        <c:noMultiLvlLbl val="0"/>
      </c:catAx>
      <c:valAx>
        <c:axId val="51002752"/>
        <c:scaling>
          <c:orientation val="minMax"/>
        </c:scaling>
        <c:delete val="0"/>
        <c:axPos val="t"/>
        <c:numFmt formatCode="#,##0" sourceLinked="1"/>
        <c:majorTickMark val="none"/>
        <c:minorTickMark val="none"/>
        <c:tickLblPos val="nextTo"/>
        <c:txPr>
          <a:bodyPr/>
          <a:lstStyle/>
          <a:p>
            <a:pPr>
              <a:defRPr sz="700"/>
            </a:pPr>
            <a:endParaRPr lang="en-US"/>
          </a:p>
        </c:txPr>
        <c:crossAx val="5100121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trlProps/ctrlProp1.xml><?xml version="1.0" encoding="utf-8"?>
<formControlPr xmlns="http://schemas.microsoft.com/office/spreadsheetml/2009/9/main" objectType="Drop" dropLines="45" dropStyle="combo" dx="16" fmlaLink="$C$6" fmlaRange="$S$6:$S$86" sel="26" val="0"/>
</file>

<file path=xl/ctrlProps/ctrlProp2.xml><?xml version="1.0" encoding="utf-8"?>
<formControlPr xmlns="http://schemas.microsoft.com/office/spreadsheetml/2009/9/main" objectType="Drop" dropLines="45" dropStyle="combo" dx="16" fmlaLink="$H$6" fmlaRange="$S$6:$S$86" sel="81" val="36"/>
</file>

<file path=xl/ctrlProps/ctrlProp3.xml><?xml version="1.0" encoding="utf-8"?>
<formControlPr xmlns="http://schemas.microsoft.com/office/spreadsheetml/2009/9/main" objectType="Drop" dropLines="20" dropStyle="combo" dx="15" fmlaLink="$F$57" fmlaRange="$Q$53:$Q$73" sel="17" val="0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30</xdr:row>
      <xdr:rowOff>9524</xdr:rowOff>
    </xdr:from>
    <xdr:to>
      <xdr:col>9</xdr:col>
      <xdr:colOff>552450</xdr:colOff>
      <xdr:row>53</xdr:row>
      <xdr:rowOff>114300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1</xdr:col>
      <xdr:colOff>53975</xdr:colOff>
      <xdr:row>57</xdr:row>
      <xdr:rowOff>22224</xdr:rowOff>
    </xdr:from>
    <xdr:to>
      <xdr:col>9</xdr:col>
      <xdr:colOff>577850</xdr:colOff>
      <xdr:row>116</xdr:row>
      <xdr:rowOff>114300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1708150</xdr:colOff>
          <xdr:row>3</xdr:row>
          <xdr:rowOff>38100</xdr:rowOff>
        </xdr:from>
        <xdr:to>
          <xdr:col>4</xdr:col>
          <xdr:colOff>647700</xdr:colOff>
          <xdr:row>5</xdr:row>
          <xdr:rowOff>146050</xdr:rowOff>
        </xdr:to>
        <xdr:sp macro="" textlink="">
          <xdr:nvSpPr>
            <xdr:cNvPr id="2049" name="Drop Dow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12700</xdr:colOff>
          <xdr:row>3</xdr:row>
          <xdr:rowOff>38100</xdr:rowOff>
        </xdr:from>
        <xdr:to>
          <xdr:col>9</xdr:col>
          <xdr:colOff>647700</xdr:colOff>
          <xdr:row>5</xdr:row>
          <xdr:rowOff>152400</xdr:rowOff>
        </xdr:to>
        <xdr:sp macro="" textlink="">
          <xdr:nvSpPr>
            <xdr:cNvPr id="2050" name="Drop Down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56</xdr:row>
          <xdr:rowOff>0</xdr:rowOff>
        </xdr:from>
        <xdr:to>
          <xdr:col>9</xdr:col>
          <xdr:colOff>127000</xdr:colOff>
          <xdr:row>57</xdr:row>
          <xdr:rowOff>19050</xdr:rowOff>
        </xdr:to>
        <xdr:sp macro="" textlink="">
          <xdr:nvSpPr>
            <xdr:cNvPr id="2051" name="Drop Down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E49"/>
  <sheetViews>
    <sheetView workbookViewId="0">
      <selection activeCell="E57" sqref="E57"/>
    </sheetView>
  </sheetViews>
  <sheetFormatPr defaultColWidth="8.81640625" defaultRowHeight="10.5" x14ac:dyDescent="0.25"/>
  <cols>
    <col min="1" max="1" width="3.36328125" style="2" customWidth="1"/>
    <col min="2" max="2" width="22.36328125" style="2" customWidth="1"/>
    <col min="3" max="16384" width="8.81640625" style="2"/>
  </cols>
  <sheetData>
    <row r="1" spans="1:83" x14ac:dyDescent="0.25">
      <c r="A1" s="1" t="s">
        <v>125</v>
      </c>
    </row>
    <row r="2" spans="1:83" x14ac:dyDescent="0.25">
      <c r="A2" s="1" t="s">
        <v>0</v>
      </c>
    </row>
    <row r="4" spans="1:83" s="6" customFormat="1" ht="25.5" customHeight="1" x14ac:dyDescent="0.25">
      <c r="A4" s="5"/>
      <c r="B4" s="7"/>
      <c r="C4" s="8" t="s">
        <v>54</v>
      </c>
      <c r="D4" s="8" t="s">
        <v>47</v>
      </c>
      <c r="E4" s="8" t="s">
        <v>15</v>
      </c>
      <c r="F4" s="8" t="s">
        <v>16</v>
      </c>
      <c r="G4" s="8" t="s">
        <v>55</v>
      </c>
      <c r="H4" s="8" t="s">
        <v>56</v>
      </c>
      <c r="I4" s="8" t="s">
        <v>17</v>
      </c>
      <c r="J4" s="8" t="s">
        <v>48</v>
      </c>
      <c r="K4" s="8" t="s">
        <v>18</v>
      </c>
      <c r="L4" s="8" t="s">
        <v>19</v>
      </c>
      <c r="M4" s="8" t="s">
        <v>57</v>
      </c>
      <c r="N4" s="8" t="s">
        <v>58</v>
      </c>
      <c r="O4" s="8" t="s">
        <v>59</v>
      </c>
      <c r="P4" s="8" t="s">
        <v>20</v>
      </c>
      <c r="Q4" s="8" t="s">
        <v>60</v>
      </c>
      <c r="R4" s="8" t="s">
        <v>61</v>
      </c>
      <c r="S4" s="8" t="s">
        <v>62</v>
      </c>
      <c r="T4" s="8" t="s">
        <v>21</v>
      </c>
      <c r="U4" s="8" t="s">
        <v>63</v>
      </c>
      <c r="V4" s="8" t="s">
        <v>22</v>
      </c>
      <c r="W4" s="8" t="s">
        <v>64</v>
      </c>
      <c r="X4" s="8" t="s">
        <v>23</v>
      </c>
      <c r="Y4" s="8" t="s">
        <v>65</v>
      </c>
      <c r="Z4" s="8" t="s">
        <v>66</v>
      </c>
      <c r="AA4" s="8" t="s">
        <v>24</v>
      </c>
      <c r="AB4" s="8" t="s">
        <v>25</v>
      </c>
      <c r="AC4" s="8" t="s">
        <v>26</v>
      </c>
      <c r="AD4" s="8" t="s">
        <v>27</v>
      </c>
      <c r="AE4" s="8" t="s">
        <v>67</v>
      </c>
      <c r="AF4" s="8" t="s">
        <v>68</v>
      </c>
      <c r="AG4" s="8" t="s">
        <v>28</v>
      </c>
      <c r="AH4" s="8" t="s">
        <v>49</v>
      </c>
      <c r="AI4" s="8" t="s">
        <v>29</v>
      </c>
      <c r="AJ4" s="8" t="s">
        <v>69</v>
      </c>
      <c r="AK4" s="8" t="s">
        <v>30</v>
      </c>
      <c r="AL4" s="8" t="s">
        <v>31</v>
      </c>
      <c r="AM4" s="8" t="s">
        <v>32</v>
      </c>
      <c r="AN4" s="8" t="s">
        <v>70</v>
      </c>
      <c r="AO4" s="8" t="s">
        <v>71</v>
      </c>
      <c r="AP4" s="8" t="s">
        <v>33</v>
      </c>
      <c r="AQ4" s="8" t="s">
        <v>72</v>
      </c>
      <c r="AR4" s="8" t="s">
        <v>34</v>
      </c>
      <c r="AS4" s="8" t="s">
        <v>35</v>
      </c>
      <c r="AT4" s="8" t="s">
        <v>36</v>
      </c>
      <c r="AU4" s="8" t="s">
        <v>73</v>
      </c>
      <c r="AV4" s="8" t="s">
        <v>50</v>
      </c>
      <c r="AW4" s="8" t="s">
        <v>74</v>
      </c>
      <c r="AX4" s="8" t="s">
        <v>75</v>
      </c>
      <c r="AY4" s="8" t="s">
        <v>37</v>
      </c>
      <c r="AZ4" s="8" t="s">
        <v>38</v>
      </c>
      <c r="BA4" s="8" t="s">
        <v>76</v>
      </c>
      <c r="BB4" s="8" t="s">
        <v>39</v>
      </c>
      <c r="BC4" s="8" t="s">
        <v>77</v>
      </c>
      <c r="BD4" s="8" t="s">
        <v>78</v>
      </c>
      <c r="BE4" s="8" t="s">
        <v>79</v>
      </c>
      <c r="BF4" s="8" t="s">
        <v>80</v>
      </c>
      <c r="BG4" s="8" t="s">
        <v>81</v>
      </c>
      <c r="BH4" s="8" t="s">
        <v>82</v>
      </c>
      <c r="BI4" s="8" t="s">
        <v>40</v>
      </c>
      <c r="BJ4" s="8" t="s">
        <v>83</v>
      </c>
      <c r="BK4" s="8" t="s">
        <v>93</v>
      </c>
      <c r="BL4" s="8" t="s">
        <v>84</v>
      </c>
      <c r="BM4" s="8" t="s">
        <v>85</v>
      </c>
      <c r="BN4" s="8" t="s">
        <v>41</v>
      </c>
      <c r="BO4" s="8" t="s">
        <v>86</v>
      </c>
      <c r="BP4" s="8" t="s">
        <v>87</v>
      </c>
      <c r="BQ4" s="8" t="s">
        <v>51</v>
      </c>
      <c r="BR4" s="8" t="s">
        <v>88</v>
      </c>
      <c r="BS4" s="8" t="s">
        <v>52</v>
      </c>
      <c r="BT4" s="8" t="s">
        <v>42</v>
      </c>
      <c r="BU4" s="8" t="s">
        <v>89</v>
      </c>
      <c r="BV4" s="8" t="s">
        <v>90</v>
      </c>
      <c r="BW4" s="8" t="s">
        <v>43</v>
      </c>
      <c r="BX4" s="8" t="s">
        <v>44</v>
      </c>
      <c r="BY4" s="8" t="s">
        <v>53</v>
      </c>
      <c r="BZ4" s="8" t="s">
        <v>45</v>
      </c>
      <c r="CA4" s="8" t="s">
        <v>46</v>
      </c>
      <c r="CB4" s="8" t="s">
        <v>91</v>
      </c>
      <c r="CC4" s="8" t="s">
        <v>92</v>
      </c>
      <c r="CD4" s="8" t="s">
        <v>1</v>
      </c>
      <c r="CE4" s="8" t="s">
        <v>105</v>
      </c>
    </row>
    <row r="5" spans="1:83" x14ac:dyDescent="0.25">
      <c r="A5" s="2">
        <v>1</v>
      </c>
      <c r="B5" s="4" t="s">
        <v>2</v>
      </c>
      <c r="C5" s="9">
        <v>514</v>
      </c>
      <c r="D5" s="9">
        <v>780</v>
      </c>
      <c r="E5" s="9">
        <v>669</v>
      </c>
      <c r="F5" s="9">
        <v>94</v>
      </c>
      <c r="G5" s="9">
        <v>626</v>
      </c>
      <c r="H5" s="9">
        <v>2155</v>
      </c>
      <c r="I5" s="9">
        <v>63</v>
      </c>
      <c r="J5" s="9">
        <v>564</v>
      </c>
      <c r="K5" s="9">
        <v>195</v>
      </c>
      <c r="L5" s="9">
        <v>351</v>
      </c>
      <c r="M5" s="9">
        <v>817</v>
      </c>
      <c r="N5" s="9">
        <v>2076</v>
      </c>
      <c r="O5" s="9">
        <v>1334</v>
      </c>
      <c r="P5" s="9">
        <v>1481</v>
      </c>
      <c r="Q5" s="9">
        <v>286</v>
      </c>
      <c r="R5" s="9">
        <v>1193</v>
      </c>
      <c r="S5" s="9">
        <v>2247</v>
      </c>
      <c r="T5" s="9">
        <v>241</v>
      </c>
      <c r="U5" s="9">
        <v>1519</v>
      </c>
      <c r="V5" s="9">
        <v>345</v>
      </c>
      <c r="W5" s="9">
        <v>966</v>
      </c>
      <c r="X5" s="9">
        <v>44</v>
      </c>
      <c r="Y5" s="9">
        <v>1179</v>
      </c>
      <c r="Z5" s="9">
        <v>832</v>
      </c>
      <c r="AA5" s="9">
        <v>1032</v>
      </c>
      <c r="AB5" s="9">
        <v>535</v>
      </c>
      <c r="AC5" s="9">
        <v>1086</v>
      </c>
      <c r="AD5" s="9">
        <v>2383</v>
      </c>
      <c r="AE5" s="9">
        <v>529</v>
      </c>
      <c r="AF5" s="9">
        <v>644</v>
      </c>
      <c r="AG5" s="9">
        <v>85</v>
      </c>
      <c r="AH5" s="9">
        <v>812</v>
      </c>
      <c r="AI5" s="9">
        <v>460</v>
      </c>
      <c r="AJ5" s="9">
        <v>646</v>
      </c>
      <c r="AK5" s="9">
        <v>506</v>
      </c>
      <c r="AL5" s="9">
        <v>167</v>
      </c>
      <c r="AM5" s="9">
        <v>651</v>
      </c>
      <c r="AN5" s="9">
        <v>1121</v>
      </c>
      <c r="AO5" s="9">
        <v>646</v>
      </c>
      <c r="AP5" s="9">
        <v>153</v>
      </c>
      <c r="AQ5" s="9">
        <v>346</v>
      </c>
      <c r="AR5" s="9">
        <v>84</v>
      </c>
      <c r="AS5" s="9">
        <v>123</v>
      </c>
      <c r="AT5" s="9">
        <v>624</v>
      </c>
      <c r="AU5" s="9">
        <v>332</v>
      </c>
      <c r="AV5" s="9">
        <v>2648</v>
      </c>
      <c r="AW5" s="9">
        <v>514</v>
      </c>
      <c r="AX5" s="9">
        <v>1996</v>
      </c>
      <c r="AY5" s="9">
        <v>146</v>
      </c>
      <c r="AZ5" s="9">
        <v>73</v>
      </c>
      <c r="BA5" s="9">
        <v>816</v>
      </c>
      <c r="BB5" s="9">
        <v>85</v>
      </c>
      <c r="BC5" s="9">
        <v>1444</v>
      </c>
      <c r="BD5" s="9">
        <v>329</v>
      </c>
      <c r="BE5" s="9">
        <v>2144</v>
      </c>
      <c r="BF5" s="9">
        <v>798</v>
      </c>
      <c r="BG5" s="9">
        <v>186</v>
      </c>
      <c r="BH5" s="9">
        <v>668</v>
      </c>
      <c r="BI5" s="9">
        <v>197</v>
      </c>
      <c r="BJ5" s="9">
        <v>589</v>
      </c>
      <c r="BK5" s="9">
        <v>23</v>
      </c>
      <c r="BL5" s="9">
        <v>2028</v>
      </c>
      <c r="BM5" s="9">
        <v>1557</v>
      </c>
      <c r="BN5" s="9">
        <v>116</v>
      </c>
      <c r="BO5" s="9">
        <v>979</v>
      </c>
      <c r="BP5" s="9">
        <v>605</v>
      </c>
      <c r="BQ5" s="9">
        <v>1946</v>
      </c>
      <c r="BR5" s="9">
        <v>655</v>
      </c>
      <c r="BS5" s="9">
        <v>948</v>
      </c>
      <c r="BT5" s="9">
        <v>237</v>
      </c>
      <c r="BU5" s="9">
        <v>2189</v>
      </c>
      <c r="BV5" s="9">
        <v>882</v>
      </c>
      <c r="BW5" s="9">
        <v>79</v>
      </c>
      <c r="BX5" s="9">
        <v>687</v>
      </c>
      <c r="BY5" s="9">
        <v>217</v>
      </c>
      <c r="BZ5" s="9">
        <v>1286</v>
      </c>
      <c r="CA5" s="9">
        <v>146</v>
      </c>
      <c r="CB5" s="9">
        <v>2254</v>
      </c>
      <c r="CC5" s="9">
        <v>764</v>
      </c>
      <c r="CD5" s="9">
        <v>63777</v>
      </c>
      <c r="CE5" s="9">
        <f>SUM(F5,I5,K5:L5,O5:P5,T5,V5,X5,AB5,AG5,AI5,AK5:AL5,AP5,AR5:AU5,AY5:AZ5,BB5:BC5,BG5,BI5,BN5,BW5:BX5,BZ5:CB5)</f>
        <v>13916</v>
      </c>
    </row>
    <row r="6" spans="1:83" x14ac:dyDescent="0.25">
      <c r="A6" s="2">
        <v>2</v>
      </c>
      <c r="B6" s="4" t="s">
        <v>3</v>
      </c>
      <c r="C6" s="9">
        <v>4</v>
      </c>
      <c r="D6" s="9">
        <v>36</v>
      </c>
      <c r="E6" s="9">
        <v>414</v>
      </c>
      <c r="F6" s="9">
        <v>30</v>
      </c>
      <c r="G6" s="9">
        <v>35</v>
      </c>
      <c r="H6" s="9">
        <v>44</v>
      </c>
      <c r="I6" s="9">
        <v>30</v>
      </c>
      <c r="J6" s="9">
        <v>55</v>
      </c>
      <c r="K6" s="9">
        <v>72</v>
      </c>
      <c r="L6" s="9">
        <v>136</v>
      </c>
      <c r="M6" s="9">
        <v>10</v>
      </c>
      <c r="N6" s="9">
        <v>23</v>
      </c>
      <c r="O6" s="9">
        <v>185</v>
      </c>
      <c r="P6" s="9">
        <v>83</v>
      </c>
      <c r="Q6" s="9">
        <v>25</v>
      </c>
      <c r="R6" s="9">
        <v>33</v>
      </c>
      <c r="S6" s="9">
        <v>67</v>
      </c>
      <c r="T6" s="9">
        <v>99</v>
      </c>
      <c r="U6" s="9">
        <v>59</v>
      </c>
      <c r="V6" s="9">
        <v>70</v>
      </c>
      <c r="W6" s="9">
        <v>41</v>
      </c>
      <c r="X6" s="9">
        <v>19</v>
      </c>
      <c r="Y6" s="9">
        <v>11</v>
      </c>
      <c r="Z6" s="9">
        <v>66</v>
      </c>
      <c r="AA6" s="9">
        <v>1206</v>
      </c>
      <c r="AB6" s="9">
        <v>92</v>
      </c>
      <c r="AC6" s="9">
        <v>176</v>
      </c>
      <c r="AD6" s="9">
        <v>32</v>
      </c>
      <c r="AE6" s="9">
        <v>7</v>
      </c>
      <c r="AF6" s="9">
        <v>5</v>
      </c>
      <c r="AG6" s="9">
        <v>71</v>
      </c>
      <c r="AH6" s="9">
        <v>27</v>
      </c>
      <c r="AI6" s="9">
        <v>141</v>
      </c>
      <c r="AJ6" s="9">
        <v>10</v>
      </c>
      <c r="AK6" s="9">
        <v>87</v>
      </c>
      <c r="AL6" s="9">
        <v>146</v>
      </c>
      <c r="AM6" s="9">
        <v>425</v>
      </c>
      <c r="AN6" s="9">
        <v>39</v>
      </c>
      <c r="AO6" s="9">
        <v>8</v>
      </c>
      <c r="AP6" s="9">
        <v>23</v>
      </c>
      <c r="AQ6" s="9">
        <v>87</v>
      </c>
      <c r="AR6" s="9">
        <v>21</v>
      </c>
      <c r="AS6" s="9">
        <v>51</v>
      </c>
      <c r="AT6" s="9">
        <v>954</v>
      </c>
      <c r="AU6" s="9">
        <v>108</v>
      </c>
      <c r="AV6" s="9">
        <v>82</v>
      </c>
      <c r="AW6" s="9">
        <v>63</v>
      </c>
      <c r="AX6" s="9">
        <v>31</v>
      </c>
      <c r="AY6" s="9">
        <v>96</v>
      </c>
      <c r="AZ6" s="9">
        <v>58</v>
      </c>
      <c r="BA6" s="9">
        <v>118</v>
      </c>
      <c r="BB6" s="9">
        <v>14</v>
      </c>
      <c r="BC6" s="9">
        <v>143</v>
      </c>
      <c r="BD6" s="9">
        <v>54</v>
      </c>
      <c r="BE6" s="9">
        <v>34</v>
      </c>
      <c r="BF6" s="9">
        <v>15</v>
      </c>
      <c r="BG6" s="9">
        <v>21</v>
      </c>
      <c r="BH6" s="9">
        <v>250</v>
      </c>
      <c r="BI6" s="9">
        <v>471</v>
      </c>
      <c r="BJ6" s="9">
        <v>14</v>
      </c>
      <c r="BK6" s="9">
        <v>0</v>
      </c>
      <c r="BL6" s="9">
        <v>96</v>
      </c>
      <c r="BM6" s="9">
        <v>22</v>
      </c>
      <c r="BN6" s="9">
        <v>51</v>
      </c>
      <c r="BO6" s="9">
        <v>27</v>
      </c>
      <c r="BP6" s="9">
        <v>17</v>
      </c>
      <c r="BQ6" s="9">
        <v>12</v>
      </c>
      <c r="BR6" s="9">
        <v>9</v>
      </c>
      <c r="BS6" s="9">
        <v>24</v>
      </c>
      <c r="BT6" s="9">
        <v>12</v>
      </c>
      <c r="BU6" s="9">
        <v>461</v>
      </c>
      <c r="BV6" s="9">
        <v>7</v>
      </c>
      <c r="BW6" s="9">
        <v>24</v>
      </c>
      <c r="BX6" s="9">
        <v>136</v>
      </c>
      <c r="BY6" s="9">
        <v>25</v>
      </c>
      <c r="BZ6" s="9">
        <v>107</v>
      </c>
      <c r="CA6" s="9">
        <v>45</v>
      </c>
      <c r="CB6" s="9">
        <v>63</v>
      </c>
      <c r="CC6" s="9">
        <v>7</v>
      </c>
      <c r="CD6" s="9">
        <v>8010</v>
      </c>
      <c r="CE6" s="9">
        <f t="shared" ref="CE6:CE25" si="0">SUM(F6,I6,K6:L6,O6:P6,T6,V6,X6,AB6,AG6,AI6,AK6:AL6,AP6,AR6:AU6,AY6:AZ6,BB6:BC6,BG6,BI6,BN6,BW6:BX6,BZ6:CB6)</f>
        <v>3647</v>
      </c>
    </row>
    <row r="7" spans="1:83" x14ac:dyDescent="0.25">
      <c r="A7" s="2">
        <v>3</v>
      </c>
      <c r="B7" s="4" t="s">
        <v>4</v>
      </c>
      <c r="C7" s="9">
        <v>458</v>
      </c>
      <c r="D7" s="9">
        <v>603</v>
      </c>
      <c r="E7" s="9">
        <v>4212</v>
      </c>
      <c r="F7" s="9">
        <v>2228</v>
      </c>
      <c r="G7" s="9">
        <v>485</v>
      </c>
      <c r="H7" s="9">
        <v>1171</v>
      </c>
      <c r="I7" s="9">
        <v>1284</v>
      </c>
      <c r="J7" s="9">
        <v>635</v>
      </c>
      <c r="K7" s="9">
        <v>1843</v>
      </c>
      <c r="L7" s="9">
        <v>10307</v>
      </c>
      <c r="M7" s="9">
        <v>107</v>
      </c>
      <c r="N7" s="9">
        <v>1755</v>
      </c>
      <c r="O7" s="9">
        <v>2467</v>
      </c>
      <c r="P7" s="9">
        <v>4538</v>
      </c>
      <c r="Q7" s="9">
        <v>536</v>
      </c>
      <c r="R7" s="9">
        <v>1651</v>
      </c>
      <c r="S7" s="9">
        <v>567</v>
      </c>
      <c r="T7" s="9">
        <v>3827</v>
      </c>
      <c r="U7" s="9">
        <v>1322</v>
      </c>
      <c r="V7" s="9">
        <v>3781</v>
      </c>
      <c r="W7" s="9">
        <v>266</v>
      </c>
      <c r="X7" s="9">
        <v>961</v>
      </c>
      <c r="Y7" s="9">
        <v>1005</v>
      </c>
      <c r="Z7" s="9">
        <v>297</v>
      </c>
      <c r="AA7" s="9">
        <v>4042</v>
      </c>
      <c r="AB7" s="9">
        <v>23486</v>
      </c>
      <c r="AC7" s="9">
        <v>7542</v>
      </c>
      <c r="AD7" s="9">
        <v>2820</v>
      </c>
      <c r="AE7" s="9">
        <v>238</v>
      </c>
      <c r="AF7" s="9">
        <v>155</v>
      </c>
      <c r="AG7" s="9">
        <v>3648</v>
      </c>
      <c r="AH7" s="9">
        <v>368</v>
      </c>
      <c r="AI7" s="9">
        <v>16426</v>
      </c>
      <c r="AJ7" s="9">
        <v>1055</v>
      </c>
      <c r="AK7" s="9">
        <v>13886</v>
      </c>
      <c r="AL7" s="9">
        <v>10793</v>
      </c>
      <c r="AM7" s="9">
        <v>2141</v>
      </c>
      <c r="AN7" s="9">
        <v>195</v>
      </c>
      <c r="AO7" s="9">
        <v>1116</v>
      </c>
      <c r="AP7" s="9">
        <v>748</v>
      </c>
      <c r="AQ7" s="9">
        <v>136</v>
      </c>
      <c r="AR7" s="9">
        <v>2808</v>
      </c>
      <c r="AS7" s="9">
        <v>6023</v>
      </c>
      <c r="AT7" s="9">
        <v>11147</v>
      </c>
      <c r="AU7" s="9">
        <v>1506</v>
      </c>
      <c r="AV7" s="9">
        <v>1295</v>
      </c>
      <c r="AW7" s="9">
        <v>631</v>
      </c>
      <c r="AX7" s="9">
        <v>1299</v>
      </c>
      <c r="AY7" s="9">
        <v>10487</v>
      </c>
      <c r="AZ7" s="9">
        <v>1592</v>
      </c>
      <c r="BA7" s="9">
        <v>406</v>
      </c>
      <c r="BB7" s="9">
        <v>2960</v>
      </c>
      <c r="BC7" s="9">
        <v>3869</v>
      </c>
      <c r="BD7" s="9">
        <v>1442</v>
      </c>
      <c r="BE7" s="9">
        <v>991</v>
      </c>
      <c r="BF7" s="9">
        <v>234</v>
      </c>
      <c r="BG7" s="9">
        <v>520</v>
      </c>
      <c r="BH7" s="9">
        <v>593</v>
      </c>
      <c r="BI7" s="9">
        <v>2436</v>
      </c>
      <c r="BJ7" s="9">
        <v>152</v>
      </c>
      <c r="BK7" s="9">
        <v>35</v>
      </c>
      <c r="BL7" s="9">
        <v>954</v>
      </c>
      <c r="BM7" s="9">
        <v>255</v>
      </c>
      <c r="BN7" s="9">
        <v>937</v>
      </c>
      <c r="BO7" s="9">
        <v>337</v>
      </c>
      <c r="BP7" s="9">
        <v>433</v>
      </c>
      <c r="BQ7" s="9">
        <v>754</v>
      </c>
      <c r="BR7" s="9">
        <v>139</v>
      </c>
      <c r="BS7" s="9">
        <v>1149</v>
      </c>
      <c r="BT7" s="9">
        <v>961</v>
      </c>
      <c r="BU7" s="9">
        <v>905</v>
      </c>
      <c r="BV7" s="9">
        <v>15</v>
      </c>
      <c r="BW7" s="9">
        <v>2429</v>
      </c>
      <c r="BX7" s="9">
        <v>7341</v>
      </c>
      <c r="BY7" s="9">
        <v>2269</v>
      </c>
      <c r="BZ7" s="9">
        <v>6600</v>
      </c>
      <c r="CA7" s="9">
        <v>3535</v>
      </c>
      <c r="CB7" s="9">
        <v>4030</v>
      </c>
      <c r="CC7" s="9">
        <v>80</v>
      </c>
      <c r="CD7" s="9">
        <v>218668</v>
      </c>
      <c r="CE7" s="9">
        <f t="shared" si="0"/>
        <v>168443</v>
      </c>
    </row>
    <row r="8" spans="1:83" x14ac:dyDescent="0.25">
      <c r="A8" s="2">
        <v>4</v>
      </c>
      <c r="B8" s="4" t="s">
        <v>118</v>
      </c>
      <c r="C8" s="9">
        <v>90</v>
      </c>
      <c r="D8" s="9">
        <v>31</v>
      </c>
      <c r="E8" s="9">
        <v>531</v>
      </c>
      <c r="F8" s="9">
        <v>98</v>
      </c>
      <c r="G8" s="9">
        <v>247</v>
      </c>
      <c r="H8" s="9">
        <v>103</v>
      </c>
      <c r="I8" s="9">
        <v>84</v>
      </c>
      <c r="J8" s="9">
        <v>56</v>
      </c>
      <c r="K8" s="9">
        <v>267</v>
      </c>
      <c r="L8" s="9">
        <v>937</v>
      </c>
      <c r="M8" s="9">
        <v>14</v>
      </c>
      <c r="N8" s="9">
        <v>150</v>
      </c>
      <c r="O8" s="9">
        <v>212</v>
      </c>
      <c r="P8" s="9">
        <v>522</v>
      </c>
      <c r="Q8" s="9">
        <v>43</v>
      </c>
      <c r="R8" s="9">
        <v>100</v>
      </c>
      <c r="S8" s="9">
        <v>104</v>
      </c>
      <c r="T8" s="9">
        <v>184</v>
      </c>
      <c r="U8" s="9">
        <v>208</v>
      </c>
      <c r="V8" s="9">
        <v>992</v>
      </c>
      <c r="W8" s="9">
        <v>80</v>
      </c>
      <c r="X8" s="9">
        <v>73</v>
      </c>
      <c r="Y8" s="9">
        <v>88</v>
      </c>
      <c r="Z8" s="9">
        <v>54</v>
      </c>
      <c r="AA8" s="9">
        <v>680</v>
      </c>
      <c r="AB8" s="9">
        <v>2046</v>
      </c>
      <c r="AC8" s="9">
        <v>1443</v>
      </c>
      <c r="AD8" s="9">
        <v>816</v>
      </c>
      <c r="AE8" s="9">
        <v>13</v>
      </c>
      <c r="AF8" s="9">
        <v>15</v>
      </c>
      <c r="AG8" s="9">
        <v>487</v>
      </c>
      <c r="AH8" s="9">
        <v>220</v>
      </c>
      <c r="AI8" s="9">
        <v>1442</v>
      </c>
      <c r="AJ8" s="9">
        <v>22</v>
      </c>
      <c r="AK8" s="9">
        <v>706</v>
      </c>
      <c r="AL8" s="9">
        <v>457</v>
      </c>
      <c r="AM8" s="9">
        <v>2337</v>
      </c>
      <c r="AN8" s="9">
        <v>19</v>
      </c>
      <c r="AO8" s="9">
        <v>115</v>
      </c>
      <c r="AP8" s="9">
        <v>51</v>
      </c>
      <c r="AQ8" s="9">
        <v>22</v>
      </c>
      <c r="AR8" s="9">
        <v>567</v>
      </c>
      <c r="AS8" s="9">
        <v>313</v>
      </c>
      <c r="AT8" s="9">
        <v>9876</v>
      </c>
      <c r="AU8" s="9">
        <v>243</v>
      </c>
      <c r="AV8" s="9">
        <v>317</v>
      </c>
      <c r="AW8" s="9">
        <v>86</v>
      </c>
      <c r="AX8" s="9">
        <v>99</v>
      </c>
      <c r="AY8" s="9">
        <v>845</v>
      </c>
      <c r="AZ8" s="9">
        <v>127</v>
      </c>
      <c r="BA8" s="9">
        <v>103</v>
      </c>
      <c r="BB8" s="9">
        <v>163</v>
      </c>
      <c r="BC8" s="9">
        <v>346</v>
      </c>
      <c r="BD8" s="9">
        <v>25</v>
      </c>
      <c r="BE8" s="9">
        <v>45</v>
      </c>
      <c r="BF8" s="9">
        <v>37</v>
      </c>
      <c r="BG8" s="9">
        <v>86</v>
      </c>
      <c r="BH8" s="9">
        <v>34</v>
      </c>
      <c r="BI8" s="9">
        <v>261</v>
      </c>
      <c r="BJ8" s="9">
        <v>18</v>
      </c>
      <c r="BK8" s="9">
        <v>0</v>
      </c>
      <c r="BL8" s="9">
        <v>186</v>
      </c>
      <c r="BM8" s="9">
        <v>37</v>
      </c>
      <c r="BN8" s="9">
        <v>145</v>
      </c>
      <c r="BO8" s="9">
        <v>19</v>
      </c>
      <c r="BP8" s="9">
        <v>51</v>
      </c>
      <c r="BQ8" s="9">
        <v>94</v>
      </c>
      <c r="BR8" s="9">
        <v>19</v>
      </c>
      <c r="BS8" s="9">
        <v>53</v>
      </c>
      <c r="BT8" s="9">
        <v>296</v>
      </c>
      <c r="BU8" s="9">
        <v>255</v>
      </c>
      <c r="BV8" s="9">
        <v>8</v>
      </c>
      <c r="BW8" s="9">
        <v>964</v>
      </c>
      <c r="BX8" s="9">
        <v>479</v>
      </c>
      <c r="BY8" s="9">
        <v>124</v>
      </c>
      <c r="BZ8" s="9">
        <v>725</v>
      </c>
      <c r="CA8" s="9">
        <v>1324</v>
      </c>
      <c r="CB8" s="9">
        <v>427</v>
      </c>
      <c r="CC8" s="9">
        <v>21</v>
      </c>
      <c r="CD8" s="9">
        <v>34969</v>
      </c>
      <c r="CE8" s="9">
        <f t="shared" si="0"/>
        <v>25449</v>
      </c>
    </row>
    <row r="9" spans="1:83" x14ac:dyDescent="0.25">
      <c r="A9" s="2">
        <v>5</v>
      </c>
      <c r="B9" s="4" t="s">
        <v>5</v>
      </c>
      <c r="C9" s="9">
        <v>346</v>
      </c>
      <c r="D9" s="9">
        <v>237</v>
      </c>
      <c r="E9" s="9">
        <v>4540</v>
      </c>
      <c r="F9" s="9">
        <v>3489</v>
      </c>
      <c r="G9" s="9">
        <v>1284</v>
      </c>
      <c r="H9" s="9">
        <v>1902</v>
      </c>
      <c r="I9" s="9">
        <v>2759</v>
      </c>
      <c r="J9" s="9">
        <v>847</v>
      </c>
      <c r="K9" s="9">
        <v>4239</v>
      </c>
      <c r="L9" s="9">
        <v>8278</v>
      </c>
      <c r="M9" s="9">
        <v>123</v>
      </c>
      <c r="N9" s="9">
        <v>1273</v>
      </c>
      <c r="O9" s="9">
        <v>4510</v>
      </c>
      <c r="P9" s="9">
        <v>9496</v>
      </c>
      <c r="Q9" s="9">
        <v>192</v>
      </c>
      <c r="R9" s="9">
        <v>768</v>
      </c>
      <c r="S9" s="9">
        <v>424</v>
      </c>
      <c r="T9" s="9">
        <v>3780</v>
      </c>
      <c r="U9" s="9">
        <v>1398</v>
      </c>
      <c r="V9" s="9">
        <v>5852</v>
      </c>
      <c r="W9" s="9">
        <v>264</v>
      </c>
      <c r="X9" s="9">
        <v>3055</v>
      </c>
      <c r="Y9" s="9">
        <v>517</v>
      </c>
      <c r="Z9" s="9">
        <v>587</v>
      </c>
      <c r="AA9" s="9">
        <v>4160</v>
      </c>
      <c r="AB9" s="9">
        <v>10468</v>
      </c>
      <c r="AC9" s="9">
        <v>11329</v>
      </c>
      <c r="AD9" s="9">
        <v>2520</v>
      </c>
      <c r="AE9" s="9">
        <v>367</v>
      </c>
      <c r="AF9" s="9">
        <v>116</v>
      </c>
      <c r="AG9" s="9">
        <v>5048</v>
      </c>
      <c r="AH9" s="9">
        <v>816</v>
      </c>
      <c r="AI9" s="9">
        <v>11437</v>
      </c>
      <c r="AJ9" s="9">
        <v>339</v>
      </c>
      <c r="AK9" s="9">
        <v>8979</v>
      </c>
      <c r="AL9" s="9">
        <v>7119</v>
      </c>
      <c r="AM9" s="9">
        <v>2762</v>
      </c>
      <c r="AN9" s="9">
        <v>89</v>
      </c>
      <c r="AO9" s="9">
        <v>1738</v>
      </c>
      <c r="AP9" s="9">
        <v>2578</v>
      </c>
      <c r="AQ9" s="9">
        <v>385</v>
      </c>
      <c r="AR9" s="9">
        <v>2893</v>
      </c>
      <c r="AS9" s="9">
        <v>4629</v>
      </c>
      <c r="AT9" s="9">
        <v>19153</v>
      </c>
      <c r="AU9" s="9">
        <v>5289</v>
      </c>
      <c r="AV9" s="9">
        <v>1591</v>
      </c>
      <c r="AW9" s="9">
        <v>1650</v>
      </c>
      <c r="AX9" s="9">
        <v>973</v>
      </c>
      <c r="AY9" s="9">
        <v>9161</v>
      </c>
      <c r="AZ9" s="9">
        <v>3047</v>
      </c>
      <c r="BA9" s="9">
        <v>1200</v>
      </c>
      <c r="BB9" s="9">
        <v>3331</v>
      </c>
      <c r="BC9" s="9">
        <v>6897</v>
      </c>
      <c r="BD9" s="9">
        <v>551</v>
      </c>
      <c r="BE9" s="9">
        <v>503</v>
      </c>
      <c r="BF9" s="9">
        <v>454</v>
      </c>
      <c r="BG9" s="9">
        <v>1855</v>
      </c>
      <c r="BH9" s="9">
        <v>239</v>
      </c>
      <c r="BI9" s="9">
        <v>6448</v>
      </c>
      <c r="BJ9" s="9">
        <v>122</v>
      </c>
      <c r="BK9" s="9">
        <v>107</v>
      </c>
      <c r="BL9" s="9">
        <v>927</v>
      </c>
      <c r="BM9" s="9">
        <v>516</v>
      </c>
      <c r="BN9" s="9">
        <v>2896</v>
      </c>
      <c r="BO9" s="9">
        <v>255</v>
      </c>
      <c r="BP9" s="9">
        <v>1409</v>
      </c>
      <c r="BQ9" s="9">
        <v>670</v>
      </c>
      <c r="BR9" s="9">
        <v>110</v>
      </c>
      <c r="BS9" s="9">
        <v>898</v>
      </c>
      <c r="BT9" s="9">
        <v>1234</v>
      </c>
      <c r="BU9" s="9">
        <v>1517</v>
      </c>
      <c r="BV9" s="9">
        <v>77</v>
      </c>
      <c r="BW9" s="9">
        <v>4670</v>
      </c>
      <c r="BX9" s="9">
        <v>7992</v>
      </c>
      <c r="BY9" s="9">
        <v>2133</v>
      </c>
      <c r="BZ9" s="9">
        <v>7927</v>
      </c>
      <c r="CA9" s="9">
        <v>5083</v>
      </c>
      <c r="CB9" s="9">
        <v>5386</v>
      </c>
      <c r="CC9" s="9">
        <v>108</v>
      </c>
      <c r="CD9" s="9">
        <v>244309</v>
      </c>
      <c r="CE9" s="9">
        <f t="shared" si="0"/>
        <v>187744</v>
      </c>
    </row>
    <row r="10" spans="1:83" x14ac:dyDescent="0.25">
      <c r="A10" s="2">
        <v>6</v>
      </c>
      <c r="B10" s="4" t="s">
        <v>6</v>
      </c>
      <c r="C10" s="9">
        <v>86</v>
      </c>
      <c r="D10" s="9">
        <v>139</v>
      </c>
      <c r="E10" s="9">
        <v>1015</v>
      </c>
      <c r="F10" s="9">
        <v>547</v>
      </c>
      <c r="G10" s="9">
        <v>214</v>
      </c>
      <c r="H10" s="9">
        <v>384</v>
      </c>
      <c r="I10" s="9">
        <v>591</v>
      </c>
      <c r="J10" s="9">
        <v>123</v>
      </c>
      <c r="K10" s="9">
        <v>1669</v>
      </c>
      <c r="L10" s="9">
        <v>4071</v>
      </c>
      <c r="M10" s="9">
        <v>74</v>
      </c>
      <c r="N10" s="9">
        <v>331</v>
      </c>
      <c r="O10" s="9">
        <v>589</v>
      </c>
      <c r="P10" s="9">
        <v>1825</v>
      </c>
      <c r="Q10" s="9">
        <v>54</v>
      </c>
      <c r="R10" s="9">
        <v>185</v>
      </c>
      <c r="S10" s="9">
        <v>159</v>
      </c>
      <c r="T10" s="9">
        <v>1602</v>
      </c>
      <c r="U10" s="9">
        <v>389</v>
      </c>
      <c r="V10" s="9">
        <v>1223</v>
      </c>
      <c r="W10" s="9">
        <v>95</v>
      </c>
      <c r="X10" s="9">
        <v>518</v>
      </c>
      <c r="Y10" s="9">
        <v>191</v>
      </c>
      <c r="Z10" s="9">
        <v>80</v>
      </c>
      <c r="AA10" s="9">
        <v>909</v>
      </c>
      <c r="AB10" s="9">
        <v>8530</v>
      </c>
      <c r="AC10" s="9">
        <v>3124</v>
      </c>
      <c r="AD10" s="9">
        <v>686</v>
      </c>
      <c r="AE10" s="9">
        <v>62</v>
      </c>
      <c r="AF10" s="9">
        <v>34</v>
      </c>
      <c r="AG10" s="9">
        <v>1567</v>
      </c>
      <c r="AH10" s="9">
        <v>331</v>
      </c>
      <c r="AI10" s="9">
        <v>3833</v>
      </c>
      <c r="AJ10" s="9">
        <v>54</v>
      </c>
      <c r="AK10" s="9">
        <v>4783</v>
      </c>
      <c r="AL10" s="9">
        <v>6332</v>
      </c>
      <c r="AM10" s="9">
        <v>561</v>
      </c>
      <c r="AN10" s="9">
        <v>56</v>
      </c>
      <c r="AO10" s="9">
        <v>240</v>
      </c>
      <c r="AP10" s="9">
        <v>618</v>
      </c>
      <c r="AQ10" s="9">
        <v>75</v>
      </c>
      <c r="AR10" s="9">
        <v>1073</v>
      </c>
      <c r="AS10" s="9">
        <v>1081</v>
      </c>
      <c r="AT10" s="9">
        <v>6585</v>
      </c>
      <c r="AU10" s="9">
        <v>989</v>
      </c>
      <c r="AV10" s="9">
        <v>612</v>
      </c>
      <c r="AW10" s="9">
        <v>232</v>
      </c>
      <c r="AX10" s="9">
        <v>182</v>
      </c>
      <c r="AY10" s="9">
        <v>6797</v>
      </c>
      <c r="AZ10" s="9">
        <v>640</v>
      </c>
      <c r="BA10" s="9">
        <v>95</v>
      </c>
      <c r="BB10" s="9">
        <v>1051</v>
      </c>
      <c r="BC10" s="9">
        <v>875</v>
      </c>
      <c r="BD10" s="9">
        <v>85</v>
      </c>
      <c r="BE10" s="9">
        <v>126</v>
      </c>
      <c r="BF10" s="9">
        <v>85</v>
      </c>
      <c r="BG10" s="9">
        <v>301</v>
      </c>
      <c r="BH10" s="9">
        <v>89</v>
      </c>
      <c r="BI10" s="9">
        <v>2447</v>
      </c>
      <c r="BJ10" s="9">
        <v>16</v>
      </c>
      <c r="BK10" s="9">
        <v>8</v>
      </c>
      <c r="BL10" s="9">
        <v>313</v>
      </c>
      <c r="BM10" s="9">
        <v>220</v>
      </c>
      <c r="BN10" s="9">
        <v>951</v>
      </c>
      <c r="BO10" s="9">
        <v>59</v>
      </c>
      <c r="BP10" s="9">
        <v>188</v>
      </c>
      <c r="BQ10" s="9">
        <v>377</v>
      </c>
      <c r="BR10" s="9">
        <v>28</v>
      </c>
      <c r="BS10" s="9">
        <v>248</v>
      </c>
      <c r="BT10" s="9">
        <v>369</v>
      </c>
      <c r="BU10" s="9">
        <v>276</v>
      </c>
      <c r="BV10" s="9">
        <v>11</v>
      </c>
      <c r="BW10" s="9">
        <v>2533</v>
      </c>
      <c r="BX10" s="9">
        <v>2727</v>
      </c>
      <c r="BY10" s="9">
        <v>502</v>
      </c>
      <c r="BZ10" s="9">
        <v>3418</v>
      </c>
      <c r="CA10" s="9">
        <v>2860</v>
      </c>
      <c r="CB10" s="9">
        <v>1179</v>
      </c>
      <c r="CC10" s="9">
        <v>97</v>
      </c>
      <c r="CD10" s="9">
        <v>87671</v>
      </c>
      <c r="CE10" s="9">
        <f t="shared" si="0"/>
        <v>73805</v>
      </c>
    </row>
    <row r="11" spans="1:83" x14ac:dyDescent="0.25">
      <c r="A11" s="2">
        <v>7</v>
      </c>
      <c r="B11" s="4" t="s">
        <v>7</v>
      </c>
      <c r="C11" s="9">
        <v>535</v>
      </c>
      <c r="D11" s="9">
        <v>364</v>
      </c>
      <c r="E11" s="9">
        <v>5841</v>
      </c>
      <c r="F11" s="9">
        <v>4021</v>
      </c>
      <c r="G11" s="9">
        <v>1607</v>
      </c>
      <c r="H11" s="9">
        <v>1897</v>
      </c>
      <c r="I11" s="9">
        <v>3294</v>
      </c>
      <c r="J11" s="9">
        <v>511</v>
      </c>
      <c r="K11" s="9">
        <v>9565</v>
      </c>
      <c r="L11" s="9">
        <v>7362</v>
      </c>
      <c r="M11" s="9">
        <v>197</v>
      </c>
      <c r="N11" s="9">
        <v>1732</v>
      </c>
      <c r="O11" s="9">
        <v>3515</v>
      </c>
      <c r="P11" s="9">
        <v>11224</v>
      </c>
      <c r="Q11" s="9">
        <v>535</v>
      </c>
      <c r="R11" s="9">
        <v>977</v>
      </c>
      <c r="S11" s="9">
        <v>534</v>
      </c>
      <c r="T11" s="9">
        <v>7218</v>
      </c>
      <c r="U11" s="9">
        <v>1842</v>
      </c>
      <c r="V11" s="9">
        <v>6047</v>
      </c>
      <c r="W11" s="9">
        <v>352</v>
      </c>
      <c r="X11" s="9">
        <v>4532</v>
      </c>
      <c r="Y11" s="9">
        <v>662</v>
      </c>
      <c r="Z11" s="9">
        <v>309</v>
      </c>
      <c r="AA11" s="9">
        <v>5468</v>
      </c>
      <c r="AB11" s="9">
        <v>10033</v>
      </c>
      <c r="AC11" s="9">
        <v>13730</v>
      </c>
      <c r="AD11" s="9">
        <v>3073</v>
      </c>
      <c r="AE11" s="9">
        <v>532</v>
      </c>
      <c r="AF11" s="9">
        <v>121</v>
      </c>
      <c r="AG11" s="9">
        <v>3885</v>
      </c>
      <c r="AH11" s="9">
        <v>1100</v>
      </c>
      <c r="AI11" s="9">
        <v>8414</v>
      </c>
      <c r="AJ11" s="9">
        <v>463</v>
      </c>
      <c r="AK11" s="9">
        <v>9986</v>
      </c>
      <c r="AL11" s="9">
        <v>7664</v>
      </c>
      <c r="AM11" s="9">
        <v>3343</v>
      </c>
      <c r="AN11" s="9">
        <v>177</v>
      </c>
      <c r="AO11" s="9">
        <v>1602</v>
      </c>
      <c r="AP11" s="9">
        <v>5305</v>
      </c>
      <c r="AQ11" s="9">
        <v>484</v>
      </c>
      <c r="AR11" s="9">
        <v>6385</v>
      </c>
      <c r="AS11" s="9">
        <v>6089</v>
      </c>
      <c r="AT11" s="9">
        <v>17868</v>
      </c>
      <c r="AU11" s="9">
        <v>4901</v>
      </c>
      <c r="AV11" s="9">
        <v>2744</v>
      </c>
      <c r="AW11" s="9">
        <v>1362</v>
      </c>
      <c r="AX11" s="9">
        <v>1142</v>
      </c>
      <c r="AY11" s="9">
        <v>10712</v>
      </c>
      <c r="AZ11" s="9">
        <v>5363</v>
      </c>
      <c r="BA11" s="9">
        <v>886</v>
      </c>
      <c r="BB11" s="9">
        <v>4708</v>
      </c>
      <c r="BC11" s="9">
        <v>7226</v>
      </c>
      <c r="BD11" s="9">
        <v>723</v>
      </c>
      <c r="BE11" s="9">
        <v>344</v>
      </c>
      <c r="BF11" s="9">
        <v>386</v>
      </c>
      <c r="BG11" s="9">
        <v>1320</v>
      </c>
      <c r="BH11" s="9">
        <v>419</v>
      </c>
      <c r="BI11" s="9">
        <v>6130</v>
      </c>
      <c r="BJ11" s="9">
        <v>124</v>
      </c>
      <c r="BK11" s="9">
        <v>156</v>
      </c>
      <c r="BL11" s="9">
        <v>1018</v>
      </c>
      <c r="BM11" s="9">
        <v>711</v>
      </c>
      <c r="BN11" s="9">
        <v>9756</v>
      </c>
      <c r="BO11" s="9">
        <v>279</v>
      </c>
      <c r="BP11" s="9">
        <v>1532</v>
      </c>
      <c r="BQ11" s="9">
        <v>906</v>
      </c>
      <c r="BR11" s="9">
        <v>128</v>
      </c>
      <c r="BS11" s="9">
        <v>1353</v>
      </c>
      <c r="BT11" s="9">
        <v>2326</v>
      </c>
      <c r="BU11" s="9">
        <v>1659</v>
      </c>
      <c r="BV11" s="9">
        <v>91</v>
      </c>
      <c r="BW11" s="9">
        <v>7277</v>
      </c>
      <c r="BX11" s="9">
        <v>8357</v>
      </c>
      <c r="BY11" s="9">
        <v>2241</v>
      </c>
      <c r="BZ11" s="9">
        <v>10892</v>
      </c>
      <c r="CA11" s="9">
        <v>11646</v>
      </c>
      <c r="CB11" s="9">
        <v>5115</v>
      </c>
      <c r="CC11" s="9">
        <v>177</v>
      </c>
      <c r="CD11" s="9">
        <v>294515</v>
      </c>
      <c r="CE11" s="9">
        <f t="shared" si="0"/>
        <v>225810</v>
      </c>
    </row>
    <row r="12" spans="1:83" x14ac:dyDescent="0.25">
      <c r="A12" s="2">
        <v>8</v>
      </c>
      <c r="B12" s="4" t="s">
        <v>119</v>
      </c>
      <c r="C12" s="9">
        <v>809</v>
      </c>
      <c r="D12" s="9">
        <v>281</v>
      </c>
      <c r="E12" s="9">
        <v>4022</v>
      </c>
      <c r="F12" s="9">
        <v>2591</v>
      </c>
      <c r="G12" s="9">
        <v>1377</v>
      </c>
      <c r="H12" s="9">
        <v>1331</v>
      </c>
      <c r="I12" s="9">
        <v>2757</v>
      </c>
      <c r="J12" s="9">
        <v>337</v>
      </c>
      <c r="K12" s="9">
        <v>4869</v>
      </c>
      <c r="L12" s="9">
        <v>3880</v>
      </c>
      <c r="M12" s="9">
        <v>135</v>
      </c>
      <c r="N12" s="9">
        <v>1079</v>
      </c>
      <c r="O12" s="9">
        <v>2438</v>
      </c>
      <c r="P12" s="9">
        <v>5786</v>
      </c>
      <c r="Q12" s="9">
        <v>323</v>
      </c>
      <c r="R12" s="9">
        <v>857</v>
      </c>
      <c r="S12" s="9">
        <v>356</v>
      </c>
      <c r="T12" s="9">
        <v>3978</v>
      </c>
      <c r="U12" s="9">
        <v>1531</v>
      </c>
      <c r="V12" s="9">
        <v>3156</v>
      </c>
      <c r="W12" s="9">
        <v>137</v>
      </c>
      <c r="X12" s="9">
        <v>3275</v>
      </c>
      <c r="Y12" s="9">
        <v>479</v>
      </c>
      <c r="Z12" s="9">
        <v>193</v>
      </c>
      <c r="AA12" s="9">
        <v>3743</v>
      </c>
      <c r="AB12" s="9">
        <v>3502</v>
      </c>
      <c r="AC12" s="9">
        <v>8636</v>
      </c>
      <c r="AD12" s="9">
        <v>1698</v>
      </c>
      <c r="AE12" s="9">
        <v>805</v>
      </c>
      <c r="AF12" s="9">
        <v>52</v>
      </c>
      <c r="AG12" s="9">
        <v>2209</v>
      </c>
      <c r="AH12" s="9">
        <v>589</v>
      </c>
      <c r="AI12" s="9">
        <v>5088</v>
      </c>
      <c r="AJ12" s="9">
        <v>479</v>
      </c>
      <c r="AK12" s="9">
        <v>4642</v>
      </c>
      <c r="AL12" s="9">
        <v>3732</v>
      </c>
      <c r="AM12" s="9">
        <v>2105</v>
      </c>
      <c r="AN12" s="9">
        <v>83</v>
      </c>
      <c r="AO12" s="9">
        <v>1244</v>
      </c>
      <c r="AP12" s="9">
        <v>2814</v>
      </c>
      <c r="AQ12" s="9">
        <v>443</v>
      </c>
      <c r="AR12" s="9">
        <v>3122</v>
      </c>
      <c r="AS12" s="9">
        <v>3136</v>
      </c>
      <c r="AT12" s="9">
        <v>24195</v>
      </c>
      <c r="AU12" s="9">
        <v>2703</v>
      </c>
      <c r="AV12" s="9">
        <v>1600</v>
      </c>
      <c r="AW12" s="9">
        <v>1206</v>
      </c>
      <c r="AX12" s="9">
        <v>644</v>
      </c>
      <c r="AY12" s="9">
        <v>5324</v>
      </c>
      <c r="AZ12" s="9">
        <v>3377</v>
      </c>
      <c r="BA12" s="9">
        <v>766</v>
      </c>
      <c r="BB12" s="9">
        <v>3870</v>
      </c>
      <c r="BC12" s="9">
        <v>5989</v>
      </c>
      <c r="BD12" s="9">
        <v>452</v>
      </c>
      <c r="BE12" s="9">
        <v>436</v>
      </c>
      <c r="BF12" s="9">
        <v>464</v>
      </c>
      <c r="BG12" s="9">
        <v>1328</v>
      </c>
      <c r="BH12" s="9">
        <v>421</v>
      </c>
      <c r="BI12" s="9">
        <v>5643</v>
      </c>
      <c r="BJ12" s="9">
        <v>96</v>
      </c>
      <c r="BK12" s="9">
        <v>257</v>
      </c>
      <c r="BL12" s="9">
        <v>712</v>
      </c>
      <c r="BM12" s="9">
        <v>474</v>
      </c>
      <c r="BN12" s="9">
        <v>6849</v>
      </c>
      <c r="BO12" s="9">
        <v>350</v>
      </c>
      <c r="BP12" s="9">
        <v>1709</v>
      </c>
      <c r="BQ12" s="9">
        <v>526</v>
      </c>
      <c r="BR12" s="9">
        <v>115</v>
      </c>
      <c r="BS12" s="9">
        <v>993</v>
      </c>
      <c r="BT12" s="9">
        <v>1492</v>
      </c>
      <c r="BU12" s="9">
        <v>1021</v>
      </c>
      <c r="BV12" s="9">
        <v>38</v>
      </c>
      <c r="BW12" s="9">
        <v>4120</v>
      </c>
      <c r="BX12" s="9">
        <v>3941</v>
      </c>
      <c r="BY12" s="9">
        <v>1083</v>
      </c>
      <c r="BZ12" s="9">
        <v>4905</v>
      </c>
      <c r="CA12" s="9">
        <v>7454</v>
      </c>
      <c r="CB12" s="9">
        <v>4146</v>
      </c>
      <c r="CC12" s="9">
        <v>77</v>
      </c>
      <c r="CD12" s="9">
        <v>192896</v>
      </c>
      <c r="CE12" s="9">
        <f t="shared" si="0"/>
        <v>144819</v>
      </c>
    </row>
    <row r="13" spans="1:83" x14ac:dyDescent="0.25">
      <c r="A13" s="2">
        <v>9</v>
      </c>
      <c r="B13" s="4" t="s">
        <v>120</v>
      </c>
      <c r="C13" s="9">
        <v>147</v>
      </c>
      <c r="D13" s="9">
        <v>133</v>
      </c>
      <c r="E13" s="9">
        <v>1816</v>
      </c>
      <c r="F13" s="9">
        <v>824</v>
      </c>
      <c r="G13" s="9">
        <v>242</v>
      </c>
      <c r="H13" s="9">
        <v>537</v>
      </c>
      <c r="I13" s="9">
        <v>520</v>
      </c>
      <c r="J13" s="9">
        <v>173</v>
      </c>
      <c r="K13" s="9">
        <v>1456</v>
      </c>
      <c r="L13" s="9">
        <v>8182</v>
      </c>
      <c r="M13" s="9">
        <v>117</v>
      </c>
      <c r="N13" s="9">
        <v>555</v>
      </c>
      <c r="O13" s="9">
        <v>1369</v>
      </c>
      <c r="P13" s="9">
        <v>3673</v>
      </c>
      <c r="Q13" s="9">
        <v>205</v>
      </c>
      <c r="R13" s="9">
        <v>328</v>
      </c>
      <c r="S13" s="9">
        <v>310</v>
      </c>
      <c r="T13" s="9">
        <v>1665</v>
      </c>
      <c r="U13" s="9">
        <v>605</v>
      </c>
      <c r="V13" s="9">
        <v>1429</v>
      </c>
      <c r="W13" s="9">
        <v>104</v>
      </c>
      <c r="X13" s="9">
        <v>841</v>
      </c>
      <c r="Y13" s="9">
        <v>502</v>
      </c>
      <c r="Z13" s="9">
        <v>167</v>
      </c>
      <c r="AA13" s="9">
        <v>1645</v>
      </c>
      <c r="AB13" s="9">
        <v>8997</v>
      </c>
      <c r="AC13" s="9">
        <v>3850</v>
      </c>
      <c r="AD13" s="9">
        <v>1250</v>
      </c>
      <c r="AE13" s="9">
        <v>122</v>
      </c>
      <c r="AF13" s="9">
        <v>122</v>
      </c>
      <c r="AG13" s="9">
        <v>4071</v>
      </c>
      <c r="AH13" s="9">
        <v>362</v>
      </c>
      <c r="AI13" s="9">
        <v>18574</v>
      </c>
      <c r="AJ13" s="9">
        <v>170</v>
      </c>
      <c r="AK13" s="9">
        <v>3602</v>
      </c>
      <c r="AL13" s="9">
        <v>2306</v>
      </c>
      <c r="AM13" s="9">
        <v>1074</v>
      </c>
      <c r="AN13" s="9">
        <v>92</v>
      </c>
      <c r="AO13" s="9">
        <v>452</v>
      </c>
      <c r="AP13" s="9">
        <v>857</v>
      </c>
      <c r="AQ13" s="9">
        <v>142</v>
      </c>
      <c r="AR13" s="9">
        <v>2516</v>
      </c>
      <c r="AS13" s="9">
        <v>1189</v>
      </c>
      <c r="AT13" s="9">
        <v>18270</v>
      </c>
      <c r="AU13" s="9">
        <v>2282</v>
      </c>
      <c r="AV13" s="9">
        <v>970</v>
      </c>
      <c r="AW13" s="9">
        <v>563</v>
      </c>
      <c r="AX13" s="9">
        <v>519</v>
      </c>
      <c r="AY13" s="9">
        <v>4086</v>
      </c>
      <c r="AZ13" s="9">
        <v>1940</v>
      </c>
      <c r="BA13" s="9">
        <v>506</v>
      </c>
      <c r="BB13" s="9">
        <v>1333</v>
      </c>
      <c r="BC13" s="9">
        <v>1017</v>
      </c>
      <c r="BD13" s="9">
        <v>191</v>
      </c>
      <c r="BE13" s="9">
        <v>229</v>
      </c>
      <c r="BF13" s="9">
        <v>113</v>
      </c>
      <c r="BG13" s="9">
        <v>343</v>
      </c>
      <c r="BH13" s="9">
        <v>156</v>
      </c>
      <c r="BI13" s="9">
        <v>3634</v>
      </c>
      <c r="BJ13" s="9">
        <v>68</v>
      </c>
      <c r="BK13" s="9">
        <v>129</v>
      </c>
      <c r="BL13" s="9">
        <v>494</v>
      </c>
      <c r="BM13" s="9">
        <v>193</v>
      </c>
      <c r="BN13" s="9">
        <v>764</v>
      </c>
      <c r="BO13" s="9">
        <v>125</v>
      </c>
      <c r="BP13" s="9">
        <v>157</v>
      </c>
      <c r="BQ13" s="9">
        <v>358</v>
      </c>
      <c r="BR13" s="9">
        <v>54</v>
      </c>
      <c r="BS13" s="9">
        <v>452</v>
      </c>
      <c r="BT13" s="9">
        <v>518</v>
      </c>
      <c r="BU13" s="9">
        <v>504</v>
      </c>
      <c r="BV13" s="9">
        <v>49</v>
      </c>
      <c r="BW13" s="9">
        <v>1359</v>
      </c>
      <c r="BX13" s="9">
        <v>3835</v>
      </c>
      <c r="BY13" s="9">
        <v>1222</v>
      </c>
      <c r="BZ13" s="9">
        <v>11573</v>
      </c>
      <c r="CA13" s="9">
        <v>2499</v>
      </c>
      <c r="CB13" s="9">
        <v>1123</v>
      </c>
      <c r="CC13" s="9">
        <v>108</v>
      </c>
      <c r="CD13" s="9">
        <v>139068</v>
      </c>
      <c r="CE13" s="9">
        <f t="shared" si="0"/>
        <v>116129</v>
      </c>
    </row>
    <row r="14" spans="1:83" x14ac:dyDescent="0.25">
      <c r="A14" s="2">
        <v>10</v>
      </c>
      <c r="B14" s="4" t="s">
        <v>121</v>
      </c>
      <c r="C14" s="9">
        <v>14</v>
      </c>
      <c r="D14" s="9">
        <v>28</v>
      </c>
      <c r="E14" s="9">
        <v>727</v>
      </c>
      <c r="F14" s="9">
        <v>322</v>
      </c>
      <c r="G14" s="9">
        <v>72</v>
      </c>
      <c r="H14" s="9">
        <v>181</v>
      </c>
      <c r="I14" s="9">
        <v>337</v>
      </c>
      <c r="J14" s="9">
        <v>15</v>
      </c>
      <c r="K14" s="9">
        <v>722</v>
      </c>
      <c r="L14" s="9">
        <v>580</v>
      </c>
      <c r="M14" s="9">
        <v>8</v>
      </c>
      <c r="N14" s="9">
        <v>53</v>
      </c>
      <c r="O14" s="9">
        <v>213</v>
      </c>
      <c r="P14" s="9">
        <v>886</v>
      </c>
      <c r="Q14" s="9">
        <v>41</v>
      </c>
      <c r="R14" s="9">
        <v>95</v>
      </c>
      <c r="S14" s="9">
        <v>15</v>
      </c>
      <c r="T14" s="9">
        <v>693</v>
      </c>
      <c r="U14" s="9">
        <v>79</v>
      </c>
      <c r="V14" s="9">
        <v>398</v>
      </c>
      <c r="W14" s="9">
        <v>8</v>
      </c>
      <c r="X14" s="9">
        <v>488</v>
      </c>
      <c r="Y14" s="9">
        <v>31</v>
      </c>
      <c r="Z14" s="9">
        <v>30</v>
      </c>
      <c r="AA14" s="9">
        <v>493</v>
      </c>
      <c r="AB14" s="9">
        <v>673</v>
      </c>
      <c r="AC14" s="9">
        <v>803</v>
      </c>
      <c r="AD14" s="9">
        <v>232</v>
      </c>
      <c r="AE14" s="9">
        <v>43</v>
      </c>
      <c r="AF14" s="9">
        <v>10</v>
      </c>
      <c r="AG14" s="9">
        <v>262</v>
      </c>
      <c r="AH14" s="9">
        <v>86</v>
      </c>
      <c r="AI14" s="9">
        <v>628</v>
      </c>
      <c r="AJ14" s="9">
        <v>13</v>
      </c>
      <c r="AK14" s="9">
        <v>727</v>
      </c>
      <c r="AL14" s="9">
        <v>835</v>
      </c>
      <c r="AM14" s="9">
        <v>471</v>
      </c>
      <c r="AN14" s="9">
        <v>0</v>
      </c>
      <c r="AO14" s="9">
        <v>180</v>
      </c>
      <c r="AP14" s="9">
        <v>340</v>
      </c>
      <c r="AQ14" s="9">
        <v>18</v>
      </c>
      <c r="AR14" s="9">
        <v>503</v>
      </c>
      <c r="AS14" s="9">
        <v>396</v>
      </c>
      <c r="AT14" s="9">
        <v>19743</v>
      </c>
      <c r="AU14" s="9">
        <v>276</v>
      </c>
      <c r="AV14" s="9">
        <v>155</v>
      </c>
      <c r="AW14" s="9">
        <v>63</v>
      </c>
      <c r="AX14" s="9">
        <v>48</v>
      </c>
      <c r="AY14" s="9">
        <v>1492</v>
      </c>
      <c r="AZ14" s="9">
        <v>336</v>
      </c>
      <c r="BA14" s="9">
        <v>43</v>
      </c>
      <c r="BB14" s="9">
        <v>626</v>
      </c>
      <c r="BC14" s="9">
        <v>311</v>
      </c>
      <c r="BD14" s="9">
        <v>73</v>
      </c>
      <c r="BE14" s="9">
        <v>11</v>
      </c>
      <c r="BF14" s="9">
        <v>18</v>
      </c>
      <c r="BG14" s="9">
        <v>126</v>
      </c>
      <c r="BH14" s="9">
        <v>13</v>
      </c>
      <c r="BI14" s="9">
        <v>2777</v>
      </c>
      <c r="BJ14" s="9">
        <v>3</v>
      </c>
      <c r="BK14" s="9">
        <v>9</v>
      </c>
      <c r="BL14" s="9">
        <v>56</v>
      </c>
      <c r="BM14" s="9">
        <v>69</v>
      </c>
      <c r="BN14" s="9">
        <v>1495</v>
      </c>
      <c r="BO14" s="9">
        <v>25</v>
      </c>
      <c r="BP14" s="9">
        <v>104</v>
      </c>
      <c r="BQ14" s="9">
        <v>39</v>
      </c>
      <c r="BR14" s="9">
        <v>5</v>
      </c>
      <c r="BS14" s="9">
        <v>82</v>
      </c>
      <c r="BT14" s="9">
        <v>129</v>
      </c>
      <c r="BU14" s="9">
        <v>66</v>
      </c>
      <c r="BV14" s="9">
        <v>8</v>
      </c>
      <c r="BW14" s="9">
        <v>1532</v>
      </c>
      <c r="BX14" s="9">
        <v>479</v>
      </c>
      <c r="BY14" s="9">
        <v>104</v>
      </c>
      <c r="BZ14" s="9">
        <v>739</v>
      </c>
      <c r="CA14" s="9">
        <v>3498</v>
      </c>
      <c r="CB14" s="9">
        <v>359</v>
      </c>
      <c r="CC14" s="9">
        <v>12</v>
      </c>
      <c r="CD14" s="9">
        <v>47679</v>
      </c>
      <c r="CE14" s="9">
        <f t="shared" si="0"/>
        <v>42792</v>
      </c>
    </row>
    <row r="15" spans="1:83" x14ac:dyDescent="0.25">
      <c r="A15" s="2">
        <v>11</v>
      </c>
      <c r="B15" s="4" t="s">
        <v>8</v>
      </c>
      <c r="C15" s="9">
        <v>73</v>
      </c>
      <c r="D15" s="9">
        <v>38</v>
      </c>
      <c r="E15" s="9">
        <v>764</v>
      </c>
      <c r="F15" s="9">
        <v>706</v>
      </c>
      <c r="G15" s="9">
        <v>188</v>
      </c>
      <c r="H15" s="9">
        <v>300</v>
      </c>
      <c r="I15" s="9">
        <v>1302</v>
      </c>
      <c r="J15" s="9">
        <v>50</v>
      </c>
      <c r="K15" s="9">
        <v>3563</v>
      </c>
      <c r="L15" s="9">
        <v>773</v>
      </c>
      <c r="M15" s="9">
        <v>21</v>
      </c>
      <c r="N15" s="9">
        <v>224</v>
      </c>
      <c r="O15" s="9">
        <v>409</v>
      </c>
      <c r="P15" s="9">
        <v>1280</v>
      </c>
      <c r="Q15" s="9">
        <v>36</v>
      </c>
      <c r="R15" s="9">
        <v>109</v>
      </c>
      <c r="S15" s="9">
        <v>42</v>
      </c>
      <c r="T15" s="9">
        <v>773</v>
      </c>
      <c r="U15" s="9">
        <v>162</v>
      </c>
      <c r="V15" s="9">
        <v>660</v>
      </c>
      <c r="W15" s="9">
        <v>43</v>
      </c>
      <c r="X15" s="9">
        <v>1038</v>
      </c>
      <c r="Y15" s="9">
        <v>57</v>
      </c>
      <c r="Z15" s="9">
        <v>39</v>
      </c>
      <c r="AA15" s="9">
        <v>1924</v>
      </c>
      <c r="AB15" s="9">
        <v>1324</v>
      </c>
      <c r="AC15" s="9">
        <v>3158</v>
      </c>
      <c r="AD15" s="9">
        <v>411</v>
      </c>
      <c r="AE15" s="9">
        <v>60</v>
      </c>
      <c r="AF15" s="9">
        <v>14</v>
      </c>
      <c r="AG15" s="9">
        <v>484</v>
      </c>
      <c r="AH15" s="9">
        <v>166</v>
      </c>
      <c r="AI15" s="9">
        <v>944</v>
      </c>
      <c r="AJ15" s="9">
        <v>45</v>
      </c>
      <c r="AK15" s="9">
        <v>1287</v>
      </c>
      <c r="AL15" s="9">
        <v>1847</v>
      </c>
      <c r="AM15" s="9">
        <v>526</v>
      </c>
      <c r="AN15" s="9">
        <v>16</v>
      </c>
      <c r="AO15" s="9">
        <v>378</v>
      </c>
      <c r="AP15" s="9">
        <v>869</v>
      </c>
      <c r="AQ15" s="9">
        <v>41</v>
      </c>
      <c r="AR15" s="9">
        <v>754</v>
      </c>
      <c r="AS15" s="9">
        <v>674</v>
      </c>
      <c r="AT15" s="9">
        <v>77762</v>
      </c>
      <c r="AU15" s="9">
        <v>511</v>
      </c>
      <c r="AV15" s="9">
        <v>332</v>
      </c>
      <c r="AW15" s="9">
        <v>156</v>
      </c>
      <c r="AX15" s="9">
        <v>135</v>
      </c>
      <c r="AY15" s="9">
        <v>2762</v>
      </c>
      <c r="AZ15" s="9">
        <v>1227</v>
      </c>
      <c r="BA15" s="9">
        <v>124</v>
      </c>
      <c r="BB15" s="9">
        <v>657</v>
      </c>
      <c r="BC15" s="9">
        <v>820</v>
      </c>
      <c r="BD15" s="9">
        <v>64</v>
      </c>
      <c r="BE15" s="9">
        <v>21</v>
      </c>
      <c r="BF15" s="9">
        <v>45</v>
      </c>
      <c r="BG15" s="9">
        <v>264</v>
      </c>
      <c r="BH15" s="9">
        <v>30</v>
      </c>
      <c r="BI15" s="9">
        <v>4006</v>
      </c>
      <c r="BJ15" s="9">
        <v>17</v>
      </c>
      <c r="BK15" s="9">
        <v>12</v>
      </c>
      <c r="BL15" s="9">
        <v>158</v>
      </c>
      <c r="BM15" s="9">
        <v>111</v>
      </c>
      <c r="BN15" s="9">
        <v>1865</v>
      </c>
      <c r="BO15" s="9">
        <v>40</v>
      </c>
      <c r="BP15" s="9">
        <v>219</v>
      </c>
      <c r="BQ15" s="9">
        <v>130</v>
      </c>
      <c r="BR15" s="9">
        <v>17</v>
      </c>
      <c r="BS15" s="9">
        <v>153</v>
      </c>
      <c r="BT15" s="9">
        <v>314</v>
      </c>
      <c r="BU15" s="9">
        <v>157</v>
      </c>
      <c r="BV15" s="9">
        <v>5</v>
      </c>
      <c r="BW15" s="9">
        <v>1635</v>
      </c>
      <c r="BX15" s="9">
        <v>953</v>
      </c>
      <c r="BY15" s="9">
        <v>221</v>
      </c>
      <c r="BZ15" s="9">
        <v>1193</v>
      </c>
      <c r="CA15" s="9">
        <v>2390</v>
      </c>
      <c r="CB15" s="9">
        <v>525</v>
      </c>
      <c r="CC15" s="9">
        <v>27</v>
      </c>
      <c r="CD15" s="9">
        <v>126629</v>
      </c>
      <c r="CE15" s="9">
        <f t="shared" si="0"/>
        <v>115257</v>
      </c>
    </row>
    <row r="16" spans="1:83" x14ac:dyDescent="0.25">
      <c r="A16" s="2">
        <v>12</v>
      </c>
      <c r="B16" s="4" t="s">
        <v>122</v>
      </c>
      <c r="C16" s="9">
        <v>95</v>
      </c>
      <c r="D16" s="9">
        <v>59</v>
      </c>
      <c r="E16" s="9">
        <v>620</v>
      </c>
      <c r="F16" s="9">
        <v>528</v>
      </c>
      <c r="G16" s="9">
        <v>223</v>
      </c>
      <c r="H16" s="9">
        <v>220</v>
      </c>
      <c r="I16" s="9">
        <v>772</v>
      </c>
      <c r="J16" s="9">
        <v>41</v>
      </c>
      <c r="K16" s="9">
        <v>1983</v>
      </c>
      <c r="L16" s="9">
        <v>1001</v>
      </c>
      <c r="M16" s="9">
        <v>5</v>
      </c>
      <c r="N16" s="9">
        <v>157</v>
      </c>
      <c r="O16" s="9">
        <v>398</v>
      </c>
      <c r="P16" s="9">
        <v>1155</v>
      </c>
      <c r="Q16" s="9">
        <v>18</v>
      </c>
      <c r="R16" s="9">
        <v>83</v>
      </c>
      <c r="S16" s="9">
        <v>29</v>
      </c>
      <c r="T16" s="9">
        <v>722</v>
      </c>
      <c r="U16" s="9">
        <v>186</v>
      </c>
      <c r="V16" s="9">
        <v>644</v>
      </c>
      <c r="W16" s="9">
        <v>23</v>
      </c>
      <c r="X16" s="9">
        <v>807</v>
      </c>
      <c r="Y16" s="9">
        <v>73</v>
      </c>
      <c r="Z16" s="9">
        <v>74</v>
      </c>
      <c r="AA16" s="9">
        <v>518</v>
      </c>
      <c r="AB16" s="9">
        <v>1417</v>
      </c>
      <c r="AC16" s="9">
        <v>1382</v>
      </c>
      <c r="AD16" s="9">
        <v>285</v>
      </c>
      <c r="AE16" s="9">
        <v>54</v>
      </c>
      <c r="AF16" s="9">
        <v>8</v>
      </c>
      <c r="AG16" s="9">
        <v>672</v>
      </c>
      <c r="AH16" s="9">
        <v>72</v>
      </c>
      <c r="AI16" s="9">
        <v>1012</v>
      </c>
      <c r="AJ16" s="9">
        <v>22</v>
      </c>
      <c r="AK16" s="9">
        <v>1043</v>
      </c>
      <c r="AL16" s="9">
        <v>747</v>
      </c>
      <c r="AM16" s="9">
        <v>394</v>
      </c>
      <c r="AN16" s="9">
        <v>3</v>
      </c>
      <c r="AO16" s="9">
        <v>197</v>
      </c>
      <c r="AP16" s="9">
        <v>768</v>
      </c>
      <c r="AQ16" s="9">
        <v>81</v>
      </c>
      <c r="AR16" s="9">
        <v>508</v>
      </c>
      <c r="AS16" s="9">
        <v>589</v>
      </c>
      <c r="AT16" s="9">
        <v>8194</v>
      </c>
      <c r="AU16" s="9">
        <v>979</v>
      </c>
      <c r="AV16" s="9">
        <v>257</v>
      </c>
      <c r="AW16" s="9">
        <v>111</v>
      </c>
      <c r="AX16" s="9">
        <v>99</v>
      </c>
      <c r="AY16" s="9">
        <v>1665</v>
      </c>
      <c r="AZ16" s="9">
        <v>663</v>
      </c>
      <c r="BA16" s="9">
        <v>116</v>
      </c>
      <c r="BB16" s="9">
        <v>609</v>
      </c>
      <c r="BC16" s="9">
        <v>1068</v>
      </c>
      <c r="BD16" s="9">
        <v>56</v>
      </c>
      <c r="BE16" s="9">
        <v>30</v>
      </c>
      <c r="BF16" s="9">
        <v>52</v>
      </c>
      <c r="BG16" s="9">
        <v>251</v>
      </c>
      <c r="BH16" s="9">
        <v>32</v>
      </c>
      <c r="BI16" s="9">
        <v>2367</v>
      </c>
      <c r="BJ16" s="9">
        <v>8</v>
      </c>
      <c r="BK16" s="9">
        <v>27</v>
      </c>
      <c r="BL16" s="9">
        <v>99</v>
      </c>
      <c r="BM16" s="9">
        <v>53</v>
      </c>
      <c r="BN16" s="9">
        <v>2376</v>
      </c>
      <c r="BO16" s="9">
        <v>22</v>
      </c>
      <c r="BP16" s="9">
        <v>174</v>
      </c>
      <c r="BQ16" s="9">
        <v>54</v>
      </c>
      <c r="BR16" s="9">
        <v>6</v>
      </c>
      <c r="BS16" s="9">
        <v>109</v>
      </c>
      <c r="BT16" s="9">
        <v>194</v>
      </c>
      <c r="BU16" s="9">
        <v>175</v>
      </c>
      <c r="BV16" s="9">
        <v>3</v>
      </c>
      <c r="BW16" s="9">
        <v>1318</v>
      </c>
      <c r="BX16" s="9">
        <v>737</v>
      </c>
      <c r="BY16" s="9">
        <v>197</v>
      </c>
      <c r="BZ16" s="9">
        <v>1403</v>
      </c>
      <c r="CA16" s="9">
        <v>1589</v>
      </c>
      <c r="CB16" s="9">
        <v>484</v>
      </c>
      <c r="CC16" s="9">
        <v>4</v>
      </c>
      <c r="CD16" s="9">
        <v>45266</v>
      </c>
      <c r="CE16" s="9">
        <f t="shared" si="0"/>
        <v>38469</v>
      </c>
    </row>
    <row r="17" spans="1:83" x14ac:dyDescent="0.25">
      <c r="A17" s="2">
        <v>13</v>
      </c>
      <c r="B17" s="4" t="s">
        <v>123</v>
      </c>
      <c r="C17" s="9">
        <v>246</v>
      </c>
      <c r="D17" s="9">
        <v>103</v>
      </c>
      <c r="E17" s="9">
        <v>2614</v>
      </c>
      <c r="F17" s="9">
        <v>2834</v>
      </c>
      <c r="G17" s="9">
        <v>564</v>
      </c>
      <c r="H17" s="9">
        <v>821</v>
      </c>
      <c r="I17" s="9">
        <v>3660</v>
      </c>
      <c r="J17" s="9">
        <v>182</v>
      </c>
      <c r="K17" s="9">
        <v>12512</v>
      </c>
      <c r="L17" s="9">
        <v>1996</v>
      </c>
      <c r="M17" s="9">
        <v>49</v>
      </c>
      <c r="N17" s="9">
        <v>551</v>
      </c>
      <c r="O17" s="9">
        <v>1372</v>
      </c>
      <c r="P17" s="9">
        <v>3100</v>
      </c>
      <c r="Q17" s="9">
        <v>104</v>
      </c>
      <c r="R17" s="9">
        <v>285</v>
      </c>
      <c r="S17" s="9">
        <v>173</v>
      </c>
      <c r="T17" s="9">
        <v>3237</v>
      </c>
      <c r="U17" s="9">
        <v>583</v>
      </c>
      <c r="V17" s="9">
        <v>2174</v>
      </c>
      <c r="W17" s="9">
        <v>114</v>
      </c>
      <c r="X17" s="9">
        <v>3773</v>
      </c>
      <c r="Y17" s="9">
        <v>177</v>
      </c>
      <c r="Z17" s="9">
        <v>219</v>
      </c>
      <c r="AA17" s="9">
        <v>2197</v>
      </c>
      <c r="AB17" s="9">
        <v>3840</v>
      </c>
      <c r="AC17" s="9">
        <v>6619</v>
      </c>
      <c r="AD17" s="9">
        <v>1241</v>
      </c>
      <c r="AE17" s="9">
        <v>322</v>
      </c>
      <c r="AF17" s="9">
        <v>28</v>
      </c>
      <c r="AG17" s="9">
        <v>1561</v>
      </c>
      <c r="AH17" s="9">
        <v>380</v>
      </c>
      <c r="AI17" s="9">
        <v>2572</v>
      </c>
      <c r="AJ17" s="9">
        <v>229</v>
      </c>
      <c r="AK17" s="9">
        <v>4024</v>
      </c>
      <c r="AL17" s="9">
        <v>3694</v>
      </c>
      <c r="AM17" s="9">
        <v>1077</v>
      </c>
      <c r="AN17" s="9">
        <v>35</v>
      </c>
      <c r="AO17" s="9">
        <v>960</v>
      </c>
      <c r="AP17" s="9">
        <v>2553</v>
      </c>
      <c r="AQ17" s="9">
        <v>181</v>
      </c>
      <c r="AR17" s="9">
        <v>2048</v>
      </c>
      <c r="AS17" s="9">
        <v>2618</v>
      </c>
      <c r="AT17" s="9">
        <v>100077</v>
      </c>
      <c r="AU17" s="9">
        <v>1099</v>
      </c>
      <c r="AV17" s="9">
        <v>863</v>
      </c>
      <c r="AW17" s="9">
        <v>422</v>
      </c>
      <c r="AX17" s="9">
        <v>313</v>
      </c>
      <c r="AY17" s="9">
        <v>9518</v>
      </c>
      <c r="AZ17" s="9">
        <v>2923</v>
      </c>
      <c r="BA17" s="9">
        <v>439</v>
      </c>
      <c r="BB17" s="9">
        <v>3295</v>
      </c>
      <c r="BC17" s="9">
        <v>3535</v>
      </c>
      <c r="BD17" s="9">
        <v>357</v>
      </c>
      <c r="BE17" s="9">
        <v>132</v>
      </c>
      <c r="BF17" s="9">
        <v>152</v>
      </c>
      <c r="BG17" s="9">
        <v>1347</v>
      </c>
      <c r="BH17" s="9">
        <v>107</v>
      </c>
      <c r="BI17" s="9">
        <v>15263</v>
      </c>
      <c r="BJ17" s="9">
        <v>40</v>
      </c>
      <c r="BK17" s="9">
        <v>98</v>
      </c>
      <c r="BL17" s="9">
        <v>424</v>
      </c>
      <c r="BM17" s="9">
        <v>268</v>
      </c>
      <c r="BN17" s="9">
        <v>7771</v>
      </c>
      <c r="BO17" s="9">
        <v>152</v>
      </c>
      <c r="BP17" s="9">
        <v>799</v>
      </c>
      <c r="BQ17" s="9">
        <v>258</v>
      </c>
      <c r="BR17" s="9">
        <v>60</v>
      </c>
      <c r="BS17" s="9">
        <v>426</v>
      </c>
      <c r="BT17" s="9">
        <v>774</v>
      </c>
      <c r="BU17" s="9">
        <v>590</v>
      </c>
      <c r="BV17" s="9">
        <v>27</v>
      </c>
      <c r="BW17" s="9">
        <v>5965</v>
      </c>
      <c r="BX17" s="9">
        <v>2224</v>
      </c>
      <c r="BY17" s="9">
        <v>607</v>
      </c>
      <c r="BZ17" s="9">
        <v>3288</v>
      </c>
      <c r="CA17" s="9">
        <v>15453</v>
      </c>
      <c r="CB17" s="9">
        <v>2119</v>
      </c>
      <c r="CC17" s="9">
        <v>37</v>
      </c>
      <c r="CD17" s="9">
        <v>258825</v>
      </c>
      <c r="CE17" s="9">
        <f t="shared" si="0"/>
        <v>231445</v>
      </c>
    </row>
    <row r="18" spans="1:83" x14ac:dyDescent="0.25">
      <c r="A18" s="2">
        <v>14</v>
      </c>
      <c r="B18" s="4" t="s">
        <v>124</v>
      </c>
      <c r="C18" s="9">
        <v>118</v>
      </c>
      <c r="D18" s="9">
        <v>81</v>
      </c>
      <c r="E18" s="9">
        <v>1246</v>
      </c>
      <c r="F18" s="9">
        <v>1070</v>
      </c>
      <c r="G18" s="9">
        <v>349</v>
      </c>
      <c r="H18" s="9">
        <v>427</v>
      </c>
      <c r="I18" s="9">
        <v>881</v>
      </c>
      <c r="J18" s="9">
        <v>114</v>
      </c>
      <c r="K18" s="9">
        <v>1927</v>
      </c>
      <c r="L18" s="9">
        <v>1990</v>
      </c>
      <c r="M18" s="9">
        <v>19</v>
      </c>
      <c r="N18" s="9">
        <v>324</v>
      </c>
      <c r="O18" s="9">
        <v>775</v>
      </c>
      <c r="P18" s="9">
        <v>2274</v>
      </c>
      <c r="Q18" s="9">
        <v>76</v>
      </c>
      <c r="R18" s="9">
        <v>319</v>
      </c>
      <c r="S18" s="9">
        <v>112</v>
      </c>
      <c r="T18" s="9">
        <v>1400</v>
      </c>
      <c r="U18" s="9">
        <v>410</v>
      </c>
      <c r="V18" s="9">
        <v>1560</v>
      </c>
      <c r="W18" s="9">
        <v>54</v>
      </c>
      <c r="X18" s="9">
        <v>1042</v>
      </c>
      <c r="Y18" s="9">
        <v>167</v>
      </c>
      <c r="Z18" s="9">
        <v>117</v>
      </c>
      <c r="AA18" s="9">
        <v>1316</v>
      </c>
      <c r="AB18" s="9">
        <v>2626</v>
      </c>
      <c r="AC18" s="9">
        <v>2760</v>
      </c>
      <c r="AD18" s="9">
        <v>818</v>
      </c>
      <c r="AE18" s="9">
        <v>156</v>
      </c>
      <c r="AF18" s="9">
        <v>33</v>
      </c>
      <c r="AG18" s="9">
        <v>1010</v>
      </c>
      <c r="AH18" s="9">
        <v>243</v>
      </c>
      <c r="AI18" s="9">
        <v>3121</v>
      </c>
      <c r="AJ18" s="9">
        <v>93</v>
      </c>
      <c r="AK18" s="9">
        <v>2411</v>
      </c>
      <c r="AL18" s="9">
        <v>1843</v>
      </c>
      <c r="AM18" s="9">
        <v>760</v>
      </c>
      <c r="AN18" s="9">
        <v>30</v>
      </c>
      <c r="AO18" s="9">
        <v>403</v>
      </c>
      <c r="AP18" s="9">
        <v>727</v>
      </c>
      <c r="AQ18" s="9">
        <v>92</v>
      </c>
      <c r="AR18" s="9">
        <v>1008</v>
      </c>
      <c r="AS18" s="9">
        <v>1321</v>
      </c>
      <c r="AT18" s="9">
        <v>18272</v>
      </c>
      <c r="AU18" s="9">
        <v>948</v>
      </c>
      <c r="AV18" s="9">
        <v>910</v>
      </c>
      <c r="AW18" s="9">
        <v>283</v>
      </c>
      <c r="AX18" s="9">
        <v>222</v>
      </c>
      <c r="AY18" s="9">
        <v>3885</v>
      </c>
      <c r="AZ18" s="9">
        <v>1280</v>
      </c>
      <c r="BA18" s="9">
        <v>212</v>
      </c>
      <c r="BB18" s="9">
        <v>1104</v>
      </c>
      <c r="BC18" s="9">
        <v>1597</v>
      </c>
      <c r="BD18" s="9">
        <v>146</v>
      </c>
      <c r="BE18" s="9">
        <v>118</v>
      </c>
      <c r="BF18" s="9">
        <v>108</v>
      </c>
      <c r="BG18" s="9">
        <v>414</v>
      </c>
      <c r="BH18" s="9">
        <v>93</v>
      </c>
      <c r="BI18" s="9">
        <v>3741</v>
      </c>
      <c r="BJ18" s="9">
        <v>24</v>
      </c>
      <c r="BK18" s="9">
        <v>44</v>
      </c>
      <c r="BL18" s="9">
        <v>231</v>
      </c>
      <c r="BM18" s="9">
        <v>132</v>
      </c>
      <c r="BN18" s="9">
        <v>1897</v>
      </c>
      <c r="BO18" s="9">
        <v>89</v>
      </c>
      <c r="BP18" s="9">
        <v>300</v>
      </c>
      <c r="BQ18" s="9">
        <v>279</v>
      </c>
      <c r="BR18" s="9">
        <v>35</v>
      </c>
      <c r="BS18" s="9">
        <v>453</v>
      </c>
      <c r="BT18" s="9">
        <v>402</v>
      </c>
      <c r="BU18" s="9">
        <v>300</v>
      </c>
      <c r="BV18" s="9">
        <v>23</v>
      </c>
      <c r="BW18" s="9">
        <v>1895</v>
      </c>
      <c r="BX18" s="9">
        <v>1912</v>
      </c>
      <c r="BY18" s="9">
        <v>545</v>
      </c>
      <c r="BZ18" s="9">
        <v>2595</v>
      </c>
      <c r="CA18" s="9">
        <v>2462</v>
      </c>
      <c r="CB18" s="9">
        <v>1322</v>
      </c>
      <c r="CC18" s="9">
        <v>24</v>
      </c>
      <c r="CD18" s="9">
        <v>85941</v>
      </c>
      <c r="CE18" s="9">
        <f t="shared" si="0"/>
        <v>70310</v>
      </c>
    </row>
    <row r="19" spans="1:83" x14ac:dyDescent="0.25">
      <c r="A19" s="2">
        <v>15</v>
      </c>
      <c r="B19" s="4" t="s">
        <v>9</v>
      </c>
      <c r="C19" s="9">
        <v>242</v>
      </c>
      <c r="D19" s="9">
        <v>741</v>
      </c>
      <c r="E19" s="9">
        <v>3006</v>
      </c>
      <c r="F19" s="9">
        <v>2730</v>
      </c>
      <c r="G19" s="9">
        <v>555</v>
      </c>
      <c r="H19" s="9">
        <v>770</v>
      </c>
      <c r="I19" s="9">
        <v>964</v>
      </c>
      <c r="J19" s="9">
        <v>458</v>
      </c>
      <c r="K19" s="9">
        <v>2296</v>
      </c>
      <c r="L19" s="9">
        <v>3063</v>
      </c>
      <c r="M19" s="9">
        <v>136</v>
      </c>
      <c r="N19" s="9">
        <v>532</v>
      </c>
      <c r="O19" s="9">
        <v>1048</v>
      </c>
      <c r="P19" s="9">
        <v>2806</v>
      </c>
      <c r="Q19" s="9">
        <v>252</v>
      </c>
      <c r="R19" s="9">
        <v>509</v>
      </c>
      <c r="S19" s="9">
        <v>260</v>
      </c>
      <c r="T19" s="9">
        <v>3111</v>
      </c>
      <c r="U19" s="9">
        <v>1058</v>
      </c>
      <c r="V19" s="9">
        <v>1992</v>
      </c>
      <c r="W19" s="9">
        <v>264</v>
      </c>
      <c r="X19" s="9">
        <v>1536</v>
      </c>
      <c r="Y19" s="9">
        <v>491</v>
      </c>
      <c r="Z19" s="9">
        <v>262</v>
      </c>
      <c r="AA19" s="9">
        <v>2868</v>
      </c>
      <c r="AB19" s="9">
        <v>4643</v>
      </c>
      <c r="AC19" s="9">
        <v>6960</v>
      </c>
      <c r="AD19" s="9">
        <v>1453</v>
      </c>
      <c r="AE19" s="9">
        <v>273</v>
      </c>
      <c r="AF19" s="9">
        <v>120</v>
      </c>
      <c r="AG19" s="9">
        <v>1484</v>
      </c>
      <c r="AH19" s="9">
        <v>614</v>
      </c>
      <c r="AI19" s="9">
        <v>6009</v>
      </c>
      <c r="AJ19" s="9">
        <v>350</v>
      </c>
      <c r="AK19" s="9">
        <v>2619</v>
      </c>
      <c r="AL19" s="9">
        <v>2000</v>
      </c>
      <c r="AM19" s="9">
        <v>2957</v>
      </c>
      <c r="AN19" s="9">
        <v>142</v>
      </c>
      <c r="AO19" s="9">
        <v>1080</v>
      </c>
      <c r="AP19" s="9">
        <v>926</v>
      </c>
      <c r="AQ19" s="9">
        <v>210</v>
      </c>
      <c r="AR19" s="9">
        <v>1616</v>
      </c>
      <c r="AS19" s="9">
        <v>1595</v>
      </c>
      <c r="AT19" s="9">
        <v>55954</v>
      </c>
      <c r="AU19" s="9">
        <v>3171</v>
      </c>
      <c r="AV19" s="9">
        <v>1269</v>
      </c>
      <c r="AW19" s="9">
        <v>1762</v>
      </c>
      <c r="AX19" s="9">
        <v>295</v>
      </c>
      <c r="AY19" s="9">
        <v>3503</v>
      </c>
      <c r="AZ19" s="9">
        <v>3955</v>
      </c>
      <c r="BA19" s="9">
        <v>472</v>
      </c>
      <c r="BB19" s="9">
        <v>2407</v>
      </c>
      <c r="BC19" s="9">
        <v>3466</v>
      </c>
      <c r="BD19" s="9">
        <v>741</v>
      </c>
      <c r="BE19" s="9">
        <v>288</v>
      </c>
      <c r="BF19" s="9">
        <v>302</v>
      </c>
      <c r="BG19" s="9">
        <v>796</v>
      </c>
      <c r="BH19" s="9">
        <v>285</v>
      </c>
      <c r="BI19" s="9">
        <v>2277</v>
      </c>
      <c r="BJ19" s="9">
        <v>336</v>
      </c>
      <c r="BK19" s="9">
        <v>226</v>
      </c>
      <c r="BL19" s="9">
        <v>374</v>
      </c>
      <c r="BM19" s="9">
        <v>453</v>
      </c>
      <c r="BN19" s="9">
        <v>1453</v>
      </c>
      <c r="BO19" s="9">
        <v>224</v>
      </c>
      <c r="BP19" s="9">
        <v>564</v>
      </c>
      <c r="BQ19" s="9">
        <v>439</v>
      </c>
      <c r="BR19" s="9">
        <v>151</v>
      </c>
      <c r="BS19" s="9">
        <v>809</v>
      </c>
      <c r="BT19" s="9">
        <v>976</v>
      </c>
      <c r="BU19" s="9">
        <v>2015</v>
      </c>
      <c r="BV19" s="9">
        <v>118</v>
      </c>
      <c r="BW19" s="9">
        <v>4735</v>
      </c>
      <c r="BX19" s="9">
        <v>2699</v>
      </c>
      <c r="BY19" s="9">
        <v>2575</v>
      </c>
      <c r="BZ19" s="9">
        <v>3987</v>
      </c>
      <c r="CA19" s="9">
        <v>2646</v>
      </c>
      <c r="CB19" s="9">
        <v>1536</v>
      </c>
      <c r="CC19" s="9">
        <v>124</v>
      </c>
      <c r="CD19" s="9">
        <v>174371</v>
      </c>
      <c r="CE19" s="9">
        <f t="shared" si="0"/>
        <v>133023</v>
      </c>
    </row>
    <row r="20" spans="1:83" x14ac:dyDescent="0.25">
      <c r="A20" s="2">
        <v>16</v>
      </c>
      <c r="B20" s="4" t="s">
        <v>10</v>
      </c>
      <c r="C20" s="9">
        <v>452</v>
      </c>
      <c r="D20" s="9">
        <v>351</v>
      </c>
      <c r="E20" s="9">
        <v>5833</v>
      </c>
      <c r="F20" s="9">
        <v>5014</v>
      </c>
      <c r="G20" s="9">
        <v>961</v>
      </c>
      <c r="H20" s="9">
        <v>2167</v>
      </c>
      <c r="I20" s="9">
        <v>4058</v>
      </c>
      <c r="J20" s="9">
        <v>416</v>
      </c>
      <c r="K20" s="9">
        <v>11496</v>
      </c>
      <c r="L20" s="9">
        <v>5999</v>
      </c>
      <c r="M20" s="9">
        <v>247</v>
      </c>
      <c r="N20" s="9">
        <v>1210</v>
      </c>
      <c r="O20" s="9">
        <v>3775</v>
      </c>
      <c r="P20" s="9">
        <v>10615</v>
      </c>
      <c r="Q20" s="9">
        <v>411</v>
      </c>
      <c r="R20" s="9">
        <v>736</v>
      </c>
      <c r="S20" s="9">
        <v>552</v>
      </c>
      <c r="T20" s="9">
        <v>7531</v>
      </c>
      <c r="U20" s="9">
        <v>1685</v>
      </c>
      <c r="V20" s="9">
        <v>4513</v>
      </c>
      <c r="W20" s="9">
        <v>241</v>
      </c>
      <c r="X20" s="9">
        <v>6569</v>
      </c>
      <c r="Y20" s="9">
        <v>581</v>
      </c>
      <c r="Z20" s="9">
        <v>474</v>
      </c>
      <c r="AA20" s="9">
        <v>4701</v>
      </c>
      <c r="AB20" s="9">
        <v>5910</v>
      </c>
      <c r="AC20" s="9">
        <v>12404</v>
      </c>
      <c r="AD20" s="9">
        <v>2653</v>
      </c>
      <c r="AE20" s="9">
        <v>398</v>
      </c>
      <c r="AF20" s="9">
        <v>193</v>
      </c>
      <c r="AG20" s="9">
        <v>2805</v>
      </c>
      <c r="AH20" s="9">
        <v>787</v>
      </c>
      <c r="AI20" s="9">
        <v>8004</v>
      </c>
      <c r="AJ20" s="9">
        <v>430</v>
      </c>
      <c r="AK20" s="9">
        <v>5098</v>
      </c>
      <c r="AL20" s="9">
        <v>4292</v>
      </c>
      <c r="AM20" s="9">
        <v>2745</v>
      </c>
      <c r="AN20" s="9">
        <v>194</v>
      </c>
      <c r="AO20" s="9">
        <v>1710</v>
      </c>
      <c r="AP20" s="9">
        <v>3857</v>
      </c>
      <c r="AQ20" s="9">
        <v>451</v>
      </c>
      <c r="AR20" s="9">
        <v>4179</v>
      </c>
      <c r="AS20" s="9">
        <v>4128</v>
      </c>
      <c r="AT20" s="9">
        <v>30493</v>
      </c>
      <c r="AU20" s="9">
        <v>5025</v>
      </c>
      <c r="AV20" s="9">
        <v>2079</v>
      </c>
      <c r="AW20" s="9">
        <v>1549</v>
      </c>
      <c r="AX20" s="9">
        <v>947</v>
      </c>
      <c r="AY20" s="9">
        <v>15756</v>
      </c>
      <c r="AZ20" s="9">
        <v>4353</v>
      </c>
      <c r="BA20" s="9">
        <v>1178</v>
      </c>
      <c r="BB20" s="9">
        <v>5157</v>
      </c>
      <c r="BC20" s="9">
        <v>4960</v>
      </c>
      <c r="BD20" s="9">
        <v>540</v>
      </c>
      <c r="BE20" s="9">
        <v>308</v>
      </c>
      <c r="BF20" s="9">
        <v>548</v>
      </c>
      <c r="BG20" s="9">
        <v>2156</v>
      </c>
      <c r="BH20" s="9">
        <v>302</v>
      </c>
      <c r="BI20" s="9">
        <v>4429</v>
      </c>
      <c r="BJ20" s="9">
        <v>147</v>
      </c>
      <c r="BK20" s="9">
        <v>115</v>
      </c>
      <c r="BL20" s="9">
        <v>1017</v>
      </c>
      <c r="BM20" s="9">
        <v>681</v>
      </c>
      <c r="BN20" s="9">
        <v>4585</v>
      </c>
      <c r="BO20" s="9">
        <v>279</v>
      </c>
      <c r="BP20" s="9">
        <v>877</v>
      </c>
      <c r="BQ20" s="9">
        <v>891</v>
      </c>
      <c r="BR20" s="9">
        <v>193</v>
      </c>
      <c r="BS20" s="9">
        <v>1262</v>
      </c>
      <c r="BT20" s="9">
        <v>1724</v>
      </c>
      <c r="BU20" s="9">
        <v>1569</v>
      </c>
      <c r="BV20" s="9">
        <v>131</v>
      </c>
      <c r="BW20" s="9">
        <v>10069</v>
      </c>
      <c r="BX20" s="9">
        <v>6660</v>
      </c>
      <c r="BY20" s="9">
        <v>2176</v>
      </c>
      <c r="BZ20" s="9">
        <v>9278</v>
      </c>
      <c r="CA20" s="9">
        <v>4791</v>
      </c>
      <c r="CB20" s="9">
        <v>5180</v>
      </c>
      <c r="CC20" s="9">
        <v>225</v>
      </c>
      <c r="CD20" s="9">
        <v>272474</v>
      </c>
      <c r="CE20" s="9">
        <f t="shared" si="0"/>
        <v>210735</v>
      </c>
    </row>
    <row r="21" spans="1:83" x14ac:dyDescent="0.25">
      <c r="A21" s="2">
        <v>17</v>
      </c>
      <c r="B21" s="4" t="s">
        <v>11</v>
      </c>
      <c r="C21" s="9">
        <v>610</v>
      </c>
      <c r="D21" s="9">
        <v>866</v>
      </c>
      <c r="E21" s="9">
        <v>11346</v>
      </c>
      <c r="F21" s="9">
        <v>16279</v>
      </c>
      <c r="G21" s="9">
        <v>2137</v>
      </c>
      <c r="H21" s="9">
        <v>3172</v>
      </c>
      <c r="I21" s="9">
        <v>6123</v>
      </c>
      <c r="J21" s="9">
        <v>875</v>
      </c>
      <c r="K21" s="9">
        <v>13150</v>
      </c>
      <c r="L21" s="9">
        <v>10779</v>
      </c>
      <c r="M21" s="9">
        <v>310</v>
      </c>
      <c r="N21" s="9">
        <v>2809</v>
      </c>
      <c r="O21" s="9">
        <v>3326</v>
      </c>
      <c r="P21" s="9">
        <v>12700</v>
      </c>
      <c r="Q21" s="9">
        <v>876</v>
      </c>
      <c r="R21" s="9">
        <v>1424</v>
      </c>
      <c r="S21" s="9">
        <v>861</v>
      </c>
      <c r="T21" s="9">
        <v>8050</v>
      </c>
      <c r="U21" s="9">
        <v>3057</v>
      </c>
      <c r="V21" s="9">
        <v>11875</v>
      </c>
      <c r="W21" s="9">
        <v>482</v>
      </c>
      <c r="X21" s="9">
        <v>8245</v>
      </c>
      <c r="Y21" s="9">
        <v>1265</v>
      </c>
      <c r="Z21" s="9">
        <v>311</v>
      </c>
      <c r="AA21" s="9">
        <v>10667</v>
      </c>
      <c r="AB21" s="9">
        <v>10979</v>
      </c>
      <c r="AC21" s="9">
        <v>22818</v>
      </c>
      <c r="AD21" s="9">
        <v>5752</v>
      </c>
      <c r="AE21" s="9">
        <v>740</v>
      </c>
      <c r="AF21" s="9">
        <v>434</v>
      </c>
      <c r="AG21" s="9">
        <v>3214</v>
      </c>
      <c r="AH21" s="9">
        <v>1869</v>
      </c>
      <c r="AI21" s="9">
        <v>6991</v>
      </c>
      <c r="AJ21" s="9">
        <v>605</v>
      </c>
      <c r="AK21" s="9">
        <v>8606</v>
      </c>
      <c r="AL21" s="9">
        <v>9099</v>
      </c>
      <c r="AM21" s="9">
        <v>6308</v>
      </c>
      <c r="AN21" s="9">
        <v>211</v>
      </c>
      <c r="AO21" s="9">
        <v>2078</v>
      </c>
      <c r="AP21" s="9">
        <v>5672</v>
      </c>
      <c r="AQ21" s="9">
        <v>408</v>
      </c>
      <c r="AR21" s="9">
        <v>7731</v>
      </c>
      <c r="AS21" s="9">
        <v>7616</v>
      </c>
      <c r="AT21" s="9">
        <v>43539</v>
      </c>
      <c r="AU21" s="9">
        <v>3585</v>
      </c>
      <c r="AV21" s="9">
        <v>3873</v>
      </c>
      <c r="AW21" s="9">
        <v>1841</v>
      </c>
      <c r="AX21" s="9">
        <v>1530</v>
      </c>
      <c r="AY21" s="9">
        <v>19714</v>
      </c>
      <c r="AZ21" s="9">
        <v>5329</v>
      </c>
      <c r="BA21" s="9">
        <v>1163</v>
      </c>
      <c r="BB21" s="9">
        <v>7374</v>
      </c>
      <c r="BC21" s="9">
        <v>8801</v>
      </c>
      <c r="BD21" s="9">
        <v>1117</v>
      </c>
      <c r="BE21" s="9">
        <v>420</v>
      </c>
      <c r="BF21" s="9">
        <v>483</v>
      </c>
      <c r="BG21" s="9">
        <v>1975</v>
      </c>
      <c r="BH21" s="9">
        <v>940</v>
      </c>
      <c r="BI21" s="9">
        <v>6884</v>
      </c>
      <c r="BJ21" s="9">
        <v>202</v>
      </c>
      <c r="BK21" s="9">
        <v>182</v>
      </c>
      <c r="BL21" s="9">
        <v>1477</v>
      </c>
      <c r="BM21" s="9">
        <v>1335</v>
      </c>
      <c r="BN21" s="9">
        <v>10794</v>
      </c>
      <c r="BO21" s="9">
        <v>399</v>
      </c>
      <c r="BP21" s="9">
        <v>1419</v>
      </c>
      <c r="BQ21" s="9">
        <v>1361</v>
      </c>
      <c r="BR21" s="9">
        <v>355</v>
      </c>
      <c r="BS21" s="9">
        <v>2945</v>
      </c>
      <c r="BT21" s="9">
        <v>3991</v>
      </c>
      <c r="BU21" s="9">
        <v>2621</v>
      </c>
      <c r="BV21" s="9">
        <v>188</v>
      </c>
      <c r="BW21" s="9">
        <v>16031</v>
      </c>
      <c r="BX21" s="9">
        <v>11616</v>
      </c>
      <c r="BY21" s="9">
        <v>3193</v>
      </c>
      <c r="BZ21" s="9">
        <v>9219</v>
      </c>
      <c r="CA21" s="9">
        <v>17798</v>
      </c>
      <c r="CB21" s="9">
        <v>5184</v>
      </c>
      <c r="CC21" s="9">
        <v>529</v>
      </c>
      <c r="CD21" s="9">
        <v>432140</v>
      </c>
      <c r="CE21" s="9">
        <f t="shared" si="0"/>
        <v>318278</v>
      </c>
    </row>
    <row r="22" spans="1:83" x14ac:dyDescent="0.25">
      <c r="A22" s="2">
        <v>18</v>
      </c>
      <c r="B22" s="4" t="s">
        <v>12</v>
      </c>
      <c r="C22" s="9">
        <v>88</v>
      </c>
      <c r="D22" s="9">
        <v>49</v>
      </c>
      <c r="E22" s="9">
        <v>1059</v>
      </c>
      <c r="F22" s="9">
        <v>542</v>
      </c>
      <c r="G22" s="9">
        <v>512</v>
      </c>
      <c r="H22" s="9">
        <v>295</v>
      </c>
      <c r="I22" s="9">
        <v>762</v>
      </c>
      <c r="J22" s="9">
        <v>103</v>
      </c>
      <c r="K22" s="9">
        <v>983</v>
      </c>
      <c r="L22" s="9">
        <v>580</v>
      </c>
      <c r="M22" s="9">
        <v>32</v>
      </c>
      <c r="N22" s="9">
        <v>143</v>
      </c>
      <c r="O22" s="9">
        <v>637</v>
      </c>
      <c r="P22" s="9">
        <v>1468</v>
      </c>
      <c r="Q22" s="9">
        <v>64</v>
      </c>
      <c r="R22" s="9">
        <v>112</v>
      </c>
      <c r="S22" s="9">
        <v>61</v>
      </c>
      <c r="T22" s="9">
        <v>1074</v>
      </c>
      <c r="U22" s="9">
        <v>232</v>
      </c>
      <c r="V22" s="9">
        <v>744</v>
      </c>
      <c r="W22" s="9">
        <v>14</v>
      </c>
      <c r="X22" s="9">
        <v>839</v>
      </c>
      <c r="Y22" s="9">
        <v>110</v>
      </c>
      <c r="Z22" s="9">
        <v>63</v>
      </c>
      <c r="AA22" s="9">
        <v>749</v>
      </c>
      <c r="AB22" s="9">
        <v>635</v>
      </c>
      <c r="AC22" s="9">
        <v>1638</v>
      </c>
      <c r="AD22" s="9">
        <v>281</v>
      </c>
      <c r="AE22" s="9">
        <v>139</v>
      </c>
      <c r="AF22" s="9">
        <v>10</v>
      </c>
      <c r="AG22" s="9">
        <v>544</v>
      </c>
      <c r="AH22" s="9">
        <v>142</v>
      </c>
      <c r="AI22" s="9">
        <v>786</v>
      </c>
      <c r="AJ22" s="9">
        <v>62</v>
      </c>
      <c r="AK22" s="9">
        <v>1247</v>
      </c>
      <c r="AL22" s="9">
        <v>1080</v>
      </c>
      <c r="AM22" s="9">
        <v>352</v>
      </c>
      <c r="AN22" s="9">
        <v>19</v>
      </c>
      <c r="AO22" s="9">
        <v>352</v>
      </c>
      <c r="AP22" s="9">
        <v>568</v>
      </c>
      <c r="AQ22" s="9">
        <v>34</v>
      </c>
      <c r="AR22" s="9">
        <v>823</v>
      </c>
      <c r="AS22" s="9">
        <v>479</v>
      </c>
      <c r="AT22" s="9">
        <v>15193</v>
      </c>
      <c r="AU22" s="9">
        <v>465</v>
      </c>
      <c r="AV22" s="9">
        <v>211</v>
      </c>
      <c r="AW22" s="9">
        <v>183</v>
      </c>
      <c r="AX22" s="9">
        <v>69</v>
      </c>
      <c r="AY22" s="9">
        <v>1198</v>
      </c>
      <c r="AZ22" s="9">
        <v>781</v>
      </c>
      <c r="BA22" s="9">
        <v>178</v>
      </c>
      <c r="BB22" s="9">
        <v>1090</v>
      </c>
      <c r="BC22" s="9">
        <v>1431</v>
      </c>
      <c r="BD22" s="9">
        <v>187</v>
      </c>
      <c r="BE22" s="9">
        <v>76</v>
      </c>
      <c r="BF22" s="9">
        <v>84</v>
      </c>
      <c r="BG22" s="9">
        <v>429</v>
      </c>
      <c r="BH22" s="9">
        <v>125</v>
      </c>
      <c r="BI22" s="9">
        <v>1972</v>
      </c>
      <c r="BJ22" s="9">
        <v>34</v>
      </c>
      <c r="BK22" s="9">
        <v>67</v>
      </c>
      <c r="BL22" s="9">
        <v>203</v>
      </c>
      <c r="BM22" s="9">
        <v>60</v>
      </c>
      <c r="BN22" s="9">
        <v>1009</v>
      </c>
      <c r="BO22" s="9">
        <v>153</v>
      </c>
      <c r="BP22" s="9">
        <v>339</v>
      </c>
      <c r="BQ22" s="9">
        <v>91</v>
      </c>
      <c r="BR22" s="9">
        <v>15</v>
      </c>
      <c r="BS22" s="9">
        <v>150</v>
      </c>
      <c r="BT22" s="9">
        <v>217</v>
      </c>
      <c r="BU22" s="9">
        <v>163</v>
      </c>
      <c r="BV22" s="9">
        <v>7</v>
      </c>
      <c r="BW22" s="9">
        <v>996</v>
      </c>
      <c r="BX22" s="9">
        <v>766</v>
      </c>
      <c r="BY22" s="9">
        <v>167</v>
      </c>
      <c r="BZ22" s="9">
        <v>1027</v>
      </c>
      <c r="CA22" s="9">
        <v>1829</v>
      </c>
      <c r="CB22" s="9">
        <v>1052</v>
      </c>
      <c r="CC22" s="9">
        <v>7</v>
      </c>
      <c r="CD22" s="9">
        <v>52524</v>
      </c>
      <c r="CE22" s="9">
        <f t="shared" si="0"/>
        <v>43029</v>
      </c>
    </row>
    <row r="23" spans="1:83" x14ac:dyDescent="0.25">
      <c r="A23" s="2">
        <v>19</v>
      </c>
      <c r="B23" s="4" t="s">
        <v>13</v>
      </c>
      <c r="C23" s="9">
        <v>148</v>
      </c>
      <c r="D23" s="9">
        <v>129</v>
      </c>
      <c r="E23" s="9">
        <v>1916</v>
      </c>
      <c r="F23" s="9">
        <v>1569</v>
      </c>
      <c r="G23" s="9">
        <v>500</v>
      </c>
      <c r="H23" s="9">
        <v>965</v>
      </c>
      <c r="I23" s="9">
        <v>1186</v>
      </c>
      <c r="J23" s="9">
        <v>174</v>
      </c>
      <c r="K23" s="9">
        <v>2357</v>
      </c>
      <c r="L23" s="9">
        <v>2758</v>
      </c>
      <c r="M23" s="9">
        <v>77</v>
      </c>
      <c r="N23" s="9">
        <v>729</v>
      </c>
      <c r="O23" s="9">
        <v>1379</v>
      </c>
      <c r="P23" s="9">
        <v>3317</v>
      </c>
      <c r="Q23" s="9">
        <v>164</v>
      </c>
      <c r="R23" s="9">
        <v>334</v>
      </c>
      <c r="S23" s="9">
        <v>176</v>
      </c>
      <c r="T23" s="9">
        <v>2177</v>
      </c>
      <c r="U23" s="9">
        <v>693</v>
      </c>
      <c r="V23" s="9">
        <v>2007</v>
      </c>
      <c r="W23" s="9">
        <v>141</v>
      </c>
      <c r="X23" s="9">
        <v>1783</v>
      </c>
      <c r="Y23" s="9">
        <v>289</v>
      </c>
      <c r="Z23" s="9">
        <v>174</v>
      </c>
      <c r="AA23" s="9">
        <v>1995</v>
      </c>
      <c r="AB23" s="9">
        <v>4399</v>
      </c>
      <c r="AC23" s="9">
        <v>4208</v>
      </c>
      <c r="AD23" s="9">
        <v>1420</v>
      </c>
      <c r="AE23" s="9">
        <v>236</v>
      </c>
      <c r="AF23" s="9">
        <v>42</v>
      </c>
      <c r="AG23" s="9">
        <v>1480</v>
      </c>
      <c r="AH23" s="9">
        <v>443</v>
      </c>
      <c r="AI23" s="9">
        <v>3321</v>
      </c>
      <c r="AJ23" s="9">
        <v>136</v>
      </c>
      <c r="AK23" s="9">
        <v>3573</v>
      </c>
      <c r="AL23" s="9">
        <v>3120</v>
      </c>
      <c r="AM23" s="9">
        <v>1289</v>
      </c>
      <c r="AN23" s="9">
        <v>36</v>
      </c>
      <c r="AO23" s="9">
        <v>651</v>
      </c>
      <c r="AP23" s="9">
        <v>1291</v>
      </c>
      <c r="AQ23" s="9">
        <v>151</v>
      </c>
      <c r="AR23" s="9">
        <v>1843</v>
      </c>
      <c r="AS23" s="9">
        <v>2260</v>
      </c>
      <c r="AT23" s="9">
        <v>9807</v>
      </c>
      <c r="AU23" s="9">
        <v>1445</v>
      </c>
      <c r="AV23" s="9">
        <v>929</v>
      </c>
      <c r="AW23" s="9">
        <v>487</v>
      </c>
      <c r="AX23" s="9">
        <v>437</v>
      </c>
      <c r="AY23" s="9">
        <v>3426</v>
      </c>
      <c r="AZ23" s="9">
        <v>1912</v>
      </c>
      <c r="BA23" s="9">
        <v>478</v>
      </c>
      <c r="BB23" s="9">
        <v>2213</v>
      </c>
      <c r="BC23" s="9">
        <v>2382</v>
      </c>
      <c r="BD23" s="9">
        <v>228</v>
      </c>
      <c r="BE23" s="9">
        <v>161</v>
      </c>
      <c r="BF23" s="9">
        <v>164</v>
      </c>
      <c r="BG23" s="9">
        <v>756</v>
      </c>
      <c r="BH23" s="9">
        <v>119</v>
      </c>
      <c r="BI23" s="9">
        <v>3228</v>
      </c>
      <c r="BJ23" s="9">
        <v>53</v>
      </c>
      <c r="BK23" s="9">
        <v>45</v>
      </c>
      <c r="BL23" s="9">
        <v>435</v>
      </c>
      <c r="BM23" s="9">
        <v>238</v>
      </c>
      <c r="BN23" s="9">
        <v>2435</v>
      </c>
      <c r="BO23" s="9">
        <v>94</v>
      </c>
      <c r="BP23" s="9">
        <v>473</v>
      </c>
      <c r="BQ23" s="9">
        <v>359</v>
      </c>
      <c r="BR23" s="9">
        <v>76</v>
      </c>
      <c r="BS23" s="9">
        <v>532</v>
      </c>
      <c r="BT23" s="9">
        <v>728</v>
      </c>
      <c r="BU23" s="9">
        <v>636</v>
      </c>
      <c r="BV23" s="9">
        <v>27</v>
      </c>
      <c r="BW23" s="9">
        <v>3820</v>
      </c>
      <c r="BX23" s="9">
        <v>2334</v>
      </c>
      <c r="BY23" s="9">
        <v>805</v>
      </c>
      <c r="BZ23" s="9">
        <v>2617</v>
      </c>
      <c r="CA23" s="9">
        <v>2836</v>
      </c>
      <c r="CB23" s="9">
        <v>1949</v>
      </c>
      <c r="CC23" s="9">
        <v>72</v>
      </c>
      <c r="CD23" s="9">
        <v>105757</v>
      </c>
      <c r="CE23" s="9">
        <f t="shared" si="0"/>
        <v>80980</v>
      </c>
    </row>
    <row r="24" spans="1:83" x14ac:dyDescent="0.25">
      <c r="A24" s="2">
        <v>20</v>
      </c>
      <c r="B24" s="4" t="s">
        <v>14</v>
      </c>
      <c r="C24" s="9">
        <v>180</v>
      </c>
      <c r="D24" s="9">
        <v>170</v>
      </c>
      <c r="E24" s="9">
        <v>1801</v>
      </c>
      <c r="F24" s="9">
        <v>1645</v>
      </c>
      <c r="G24" s="9">
        <v>445</v>
      </c>
      <c r="H24" s="9">
        <v>709</v>
      </c>
      <c r="I24" s="9">
        <v>1480</v>
      </c>
      <c r="J24" s="9">
        <v>269</v>
      </c>
      <c r="K24" s="9">
        <v>3033</v>
      </c>
      <c r="L24" s="9">
        <v>5068</v>
      </c>
      <c r="M24" s="9">
        <v>94</v>
      </c>
      <c r="N24" s="9">
        <v>668</v>
      </c>
      <c r="O24" s="9">
        <v>1531</v>
      </c>
      <c r="P24" s="9">
        <v>4036</v>
      </c>
      <c r="Q24" s="9">
        <v>205</v>
      </c>
      <c r="R24" s="9">
        <v>412</v>
      </c>
      <c r="S24" s="9">
        <v>307</v>
      </c>
      <c r="T24" s="9">
        <v>2609</v>
      </c>
      <c r="U24" s="9">
        <v>731</v>
      </c>
      <c r="V24" s="9">
        <v>2579</v>
      </c>
      <c r="W24" s="9">
        <v>186</v>
      </c>
      <c r="X24" s="9">
        <v>1639</v>
      </c>
      <c r="Y24" s="9">
        <v>326</v>
      </c>
      <c r="Z24" s="9">
        <v>144</v>
      </c>
      <c r="AA24" s="9">
        <v>1766</v>
      </c>
      <c r="AB24" s="9">
        <v>9034</v>
      </c>
      <c r="AC24" s="9">
        <v>4225</v>
      </c>
      <c r="AD24" s="9">
        <v>1419</v>
      </c>
      <c r="AE24" s="9">
        <v>209</v>
      </c>
      <c r="AF24" s="9">
        <v>78</v>
      </c>
      <c r="AG24" s="9">
        <v>2122</v>
      </c>
      <c r="AH24" s="9">
        <v>316</v>
      </c>
      <c r="AI24" s="9">
        <v>6794</v>
      </c>
      <c r="AJ24" s="9">
        <v>198</v>
      </c>
      <c r="AK24" s="9">
        <v>5938</v>
      </c>
      <c r="AL24" s="9">
        <v>4803</v>
      </c>
      <c r="AM24" s="9">
        <v>1322</v>
      </c>
      <c r="AN24" s="9">
        <v>143</v>
      </c>
      <c r="AO24" s="9">
        <v>550</v>
      </c>
      <c r="AP24" s="9">
        <v>1114</v>
      </c>
      <c r="AQ24" s="9">
        <v>146</v>
      </c>
      <c r="AR24" s="9">
        <v>2180</v>
      </c>
      <c r="AS24" s="9">
        <v>2319</v>
      </c>
      <c r="AT24" s="9">
        <v>15356</v>
      </c>
      <c r="AU24" s="9">
        <v>1827</v>
      </c>
      <c r="AV24" s="9">
        <v>1157</v>
      </c>
      <c r="AW24" s="9">
        <v>535</v>
      </c>
      <c r="AX24" s="9">
        <v>429</v>
      </c>
      <c r="AY24" s="9">
        <v>6123</v>
      </c>
      <c r="AZ24" s="9">
        <v>1554</v>
      </c>
      <c r="BA24" s="9">
        <v>443</v>
      </c>
      <c r="BB24" s="9">
        <v>2216</v>
      </c>
      <c r="BC24" s="9">
        <v>2291</v>
      </c>
      <c r="BD24" s="9">
        <v>311</v>
      </c>
      <c r="BE24" s="9">
        <v>227</v>
      </c>
      <c r="BF24" s="9">
        <v>205</v>
      </c>
      <c r="BG24" s="9">
        <v>537</v>
      </c>
      <c r="BH24" s="9">
        <v>141</v>
      </c>
      <c r="BI24" s="9">
        <v>3898</v>
      </c>
      <c r="BJ24" s="9">
        <v>89</v>
      </c>
      <c r="BK24" s="9">
        <v>51</v>
      </c>
      <c r="BL24" s="9">
        <v>435</v>
      </c>
      <c r="BM24" s="9">
        <v>292</v>
      </c>
      <c r="BN24" s="9">
        <v>2637</v>
      </c>
      <c r="BO24" s="9">
        <v>148</v>
      </c>
      <c r="BP24" s="9">
        <v>414</v>
      </c>
      <c r="BQ24" s="9">
        <v>574</v>
      </c>
      <c r="BR24" s="9">
        <v>70</v>
      </c>
      <c r="BS24" s="9">
        <v>523</v>
      </c>
      <c r="BT24" s="9">
        <v>578</v>
      </c>
      <c r="BU24" s="9">
        <v>685</v>
      </c>
      <c r="BV24" s="9">
        <v>40</v>
      </c>
      <c r="BW24" s="9">
        <v>3189</v>
      </c>
      <c r="BX24" s="9">
        <v>4050</v>
      </c>
      <c r="BY24" s="9">
        <v>755</v>
      </c>
      <c r="BZ24" s="9">
        <v>4768</v>
      </c>
      <c r="CA24" s="9">
        <v>4718</v>
      </c>
      <c r="CB24" s="9">
        <v>1901</v>
      </c>
      <c r="CC24" s="9">
        <v>84</v>
      </c>
      <c r="CD24" s="9">
        <v>138172</v>
      </c>
      <c r="CE24" s="9">
        <f t="shared" si="0"/>
        <v>112989</v>
      </c>
    </row>
    <row r="25" spans="1:83" x14ac:dyDescent="0.25">
      <c r="A25" s="2">
        <v>21</v>
      </c>
      <c r="B25" s="4" t="s">
        <v>1</v>
      </c>
      <c r="C25" s="9">
        <v>5264</v>
      </c>
      <c r="D25" s="9">
        <v>5211</v>
      </c>
      <c r="E25" s="9">
        <v>53983</v>
      </c>
      <c r="F25" s="9">
        <v>47174</v>
      </c>
      <c r="G25" s="9">
        <v>12622</v>
      </c>
      <c r="H25" s="9">
        <v>19545</v>
      </c>
      <c r="I25" s="9">
        <v>32884</v>
      </c>
      <c r="J25" s="9">
        <v>6003</v>
      </c>
      <c r="K25" s="9">
        <v>78222</v>
      </c>
      <c r="L25" s="9">
        <v>78096</v>
      </c>
      <c r="M25" s="9">
        <v>2590</v>
      </c>
      <c r="N25" s="9">
        <v>16371</v>
      </c>
      <c r="O25" s="9">
        <v>31486</v>
      </c>
      <c r="P25" s="9">
        <v>82257</v>
      </c>
      <c r="Q25" s="9">
        <v>4438</v>
      </c>
      <c r="R25" s="9">
        <v>10496</v>
      </c>
      <c r="S25" s="9">
        <v>7344</v>
      </c>
      <c r="T25" s="9">
        <v>53965</v>
      </c>
      <c r="U25" s="9">
        <v>17762</v>
      </c>
      <c r="V25" s="9">
        <v>52045</v>
      </c>
      <c r="W25" s="9">
        <v>3880</v>
      </c>
      <c r="X25" s="9">
        <v>41076</v>
      </c>
      <c r="Y25" s="9">
        <v>8193</v>
      </c>
      <c r="Z25" s="9">
        <v>4492</v>
      </c>
      <c r="AA25" s="9">
        <v>52077</v>
      </c>
      <c r="AB25" s="9">
        <v>113178</v>
      </c>
      <c r="AC25" s="9">
        <v>117909</v>
      </c>
      <c r="AD25" s="9">
        <v>31250</v>
      </c>
      <c r="AE25" s="9">
        <v>5311</v>
      </c>
      <c r="AF25" s="9">
        <v>2233</v>
      </c>
      <c r="AG25" s="9">
        <v>36710</v>
      </c>
      <c r="AH25" s="9">
        <v>9749</v>
      </c>
      <c r="AI25" s="9">
        <v>105989</v>
      </c>
      <c r="AJ25" s="9">
        <v>5420</v>
      </c>
      <c r="AK25" s="9">
        <v>83752</v>
      </c>
      <c r="AL25" s="9">
        <v>72079</v>
      </c>
      <c r="AM25" s="9">
        <v>33579</v>
      </c>
      <c r="AN25" s="9">
        <v>2701</v>
      </c>
      <c r="AO25" s="9">
        <v>15711</v>
      </c>
      <c r="AP25" s="9">
        <v>31820</v>
      </c>
      <c r="AQ25" s="9">
        <v>3929</v>
      </c>
      <c r="AR25" s="9">
        <v>42663</v>
      </c>
      <c r="AS25" s="9">
        <v>46629</v>
      </c>
      <c r="AT25" s="9">
        <v>503044</v>
      </c>
      <c r="AU25" s="9">
        <v>37682</v>
      </c>
      <c r="AV25" s="9">
        <v>23895</v>
      </c>
      <c r="AW25" s="9">
        <v>13705</v>
      </c>
      <c r="AX25" s="9">
        <v>11409</v>
      </c>
      <c r="AY25" s="9">
        <v>116697</v>
      </c>
      <c r="AZ25" s="9">
        <v>40540</v>
      </c>
      <c r="BA25" s="9">
        <v>9746</v>
      </c>
      <c r="BB25" s="9">
        <v>44261</v>
      </c>
      <c r="BC25" s="9">
        <v>58473</v>
      </c>
      <c r="BD25" s="9">
        <v>7670</v>
      </c>
      <c r="BE25" s="9">
        <v>6639</v>
      </c>
      <c r="BF25" s="9">
        <v>4757</v>
      </c>
      <c r="BG25" s="9">
        <v>15013</v>
      </c>
      <c r="BH25" s="9">
        <v>5082</v>
      </c>
      <c r="BI25" s="9">
        <v>78518</v>
      </c>
      <c r="BJ25" s="9">
        <v>2158</v>
      </c>
      <c r="BK25" s="9">
        <v>1590</v>
      </c>
      <c r="BL25" s="9">
        <v>11645</v>
      </c>
      <c r="BM25" s="9">
        <v>7685</v>
      </c>
      <c r="BN25" s="9">
        <v>60787</v>
      </c>
      <c r="BO25" s="9">
        <v>4045</v>
      </c>
      <c r="BP25" s="9">
        <v>11779</v>
      </c>
      <c r="BQ25" s="9">
        <v>10132</v>
      </c>
      <c r="BR25" s="9">
        <v>2256</v>
      </c>
      <c r="BS25" s="9">
        <v>13560</v>
      </c>
      <c r="BT25" s="9">
        <v>17487</v>
      </c>
      <c r="BU25" s="9">
        <v>17756</v>
      </c>
      <c r="BV25" s="9">
        <v>1754</v>
      </c>
      <c r="BW25" s="9">
        <v>74657</v>
      </c>
      <c r="BX25" s="9">
        <v>69926</v>
      </c>
      <c r="BY25" s="9">
        <v>21166</v>
      </c>
      <c r="BZ25" s="9">
        <v>87535</v>
      </c>
      <c r="CA25" s="9">
        <v>94588</v>
      </c>
      <c r="CB25" s="9">
        <v>45331</v>
      </c>
      <c r="CC25" s="9">
        <v>2576</v>
      </c>
      <c r="CD25" s="9">
        <v>3023646</v>
      </c>
      <c r="CE25" s="9">
        <f t="shared" si="0"/>
        <v>2357077</v>
      </c>
    </row>
    <row r="26" spans="1:83" x14ac:dyDescent="0.25">
      <c r="A26" s="3"/>
    </row>
    <row r="27" spans="1:83" x14ac:dyDescent="0.25">
      <c r="B27" s="11" t="s">
        <v>111</v>
      </c>
    </row>
    <row r="28" spans="1:83" s="6" customFormat="1" ht="25.5" customHeight="1" x14ac:dyDescent="0.25">
      <c r="A28" s="5"/>
      <c r="B28" s="7"/>
      <c r="C28" s="8" t="s">
        <v>54</v>
      </c>
      <c r="D28" s="8" t="s">
        <v>47</v>
      </c>
      <c r="E28" s="8" t="s">
        <v>15</v>
      </c>
      <c r="F28" s="8" t="s">
        <v>16</v>
      </c>
      <c r="G28" s="8" t="s">
        <v>55</v>
      </c>
      <c r="H28" s="8" t="s">
        <v>56</v>
      </c>
      <c r="I28" s="8" t="s">
        <v>17</v>
      </c>
      <c r="J28" s="8" t="s">
        <v>48</v>
      </c>
      <c r="K28" s="8" t="s">
        <v>18</v>
      </c>
      <c r="L28" s="8" t="s">
        <v>19</v>
      </c>
      <c r="M28" s="8" t="s">
        <v>57</v>
      </c>
      <c r="N28" s="8" t="s">
        <v>58</v>
      </c>
      <c r="O28" s="8" t="s">
        <v>59</v>
      </c>
      <c r="P28" s="8" t="s">
        <v>20</v>
      </c>
      <c r="Q28" s="8" t="s">
        <v>60</v>
      </c>
      <c r="R28" s="8" t="s">
        <v>61</v>
      </c>
      <c r="S28" s="8" t="s">
        <v>62</v>
      </c>
      <c r="T28" s="8" t="s">
        <v>21</v>
      </c>
      <c r="U28" s="8" t="s">
        <v>63</v>
      </c>
      <c r="V28" s="8" t="s">
        <v>22</v>
      </c>
      <c r="W28" s="8" t="s">
        <v>64</v>
      </c>
      <c r="X28" s="8" t="s">
        <v>23</v>
      </c>
      <c r="Y28" s="8" t="s">
        <v>65</v>
      </c>
      <c r="Z28" s="8" t="s">
        <v>66</v>
      </c>
      <c r="AA28" s="8" t="s">
        <v>24</v>
      </c>
      <c r="AB28" s="8" t="s">
        <v>25</v>
      </c>
      <c r="AC28" s="8" t="s">
        <v>26</v>
      </c>
      <c r="AD28" s="8" t="s">
        <v>27</v>
      </c>
      <c r="AE28" s="8" t="s">
        <v>67</v>
      </c>
      <c r="AF28" s="8" t="s">
        <v>68</v>
      </c>
      <c r="AG28" s="8" t="s">
        <v>28</v>
      </c>
      <c r="AH28" s="8" t="s">
        <v>49</v>
      </c>
      <c r="AI28" s="8" t="s">
        <v>29</v>
      </c>
      <c r="AJ28" s="8" t="s">
        <v>69</v>
      </c>
      <c r="AK28" s="8" t="s">
        <v>30</v>
      </c>
      <c r="AL28" s="8" t="s">
        <v>31</v>
      </c>
      <c r="AM28" s="8" t="s">
        <v>32</v>
      </c>
      <c r="AN28" s="8" t="s">
        <v>70</v>
      </c>
      <c r="AO28" s="8" t="s">
        <v>71</v>
      </c>
      <c r="AP28" s="8" t="s">
        <v>33</v>
      </c>
      <c r="AQ28" s="8" t="s">
        <v>72</v>
      </c>
      <c r="AR28" s="8" t="s">
        <v>34</v>
      </c>
      <c r="AS28" s="8" t="s">
        <v>35</v>
      </c>
      <c r="AT28" s="8" t="s">
        <v>36</v>
      </c>
      <c r="AU28" s="8" t="s">
        <v>73</v>
      </c>
      <c r="AV28" s="8" t="s">
        <v>50</v>
      </c>
      <c r="AW28" s="8" t="s">
        <v>74</v>
      </c>
      <c r="AX28" s="8" t="s">
        <v>75</v>
      </c>
      <c r="AY28" s="8" t="s">
        <v>37</v>
      </c>
      <c r="AZ28" s="8" t="s">
        <v>38</v>
      </c>
      <c r="BA28" s="8" t="s">
        <v>76</v>
      </c>
      <c r="BB28" s="8" t="s">
        <v>39</v>
      </c>
      <c r="BC28" s="8" t="s">
        <v>77</v>
      </c>
      <c r="BD28" s="8" t="s">
        <v>78</v>
      </c>
      <c r="BE28" s="8" t="s">
        <v>79</v>
      </c>
      <c r="BF28" s="8" t="s">
        <v>80</v>
      </c>
      <c r="BG28" s="8" t="s">
        <v>81</v>
      </c>
      <c r="BH28" s="8" t="s">
        <v>82</v>
      </c>
      <c r="BI28" s="8" t="s">
        <v>40</v>
      </c>
      <c r="BJ28" s="8" t="s">
        <v>83</v>
      </c>
      <c r="BK28" s="8" t="s">
        <v>93</v>
      </c>
      <c r="BL28" s="8" t="s">
        <v>84</v>
      </c>
      <c r="BM28" s="8" t="s">
        <v>85</v>
      </c>
      <c r="BN28" s="8" t="s">
        <v>41</v>
      </c>
      <c r="BO28" s="8" t="s">
        <v>86</v>
      </c>
      <c r="BP28" s="8" t="s">
        <v>87</v>
      </c>
      <c r="BQ28" s="8" t="s">
        <v>51</v>
      </c>
      <c r="BR28" s="8" t="s">
        <v>88</v>
      </c>
      <c r="BS28" s="8" t="s">
        <v>52</v>
      </c>
      <c r="BT28" s="8" t="s">
        <v>42</v>
      </c>
      <c r="BU28" s="8" t="s">
        <v>89</v>
      </c>
      <c r="BV28" s="8" t="s">
        <v>90</v>
      </c>
      <c r="BW28" s="8" t="s">
        <v>43</v>
      </c>
      <c r="BX28" s="8" t="s">
        <v>44</v>
      </c>
      <c r="BY28" s="8" t="s">
        <v>53</v>
      </c>
      <c r="BZ28" s="8" t="s">
        <v>45</v>
      </c>
      <c r="CA28" s="8" t="s">
        <v>46</v>
      </c>
      <c r="CB28" s="8" t="s">
        <v>91</v>
      </c>
      <c r="CC28" s="8" t="s">
        <v>92</v>
      </c>
      <c r="CD28" s="8" t="s">
        <v>1</v>
      </c>
      <c r="CE28" s="8" t="s">
        <v>105</v>
      </c>
    </row>
    <row r="29" spans="1:83" x14ac:dyDescent="0.25">
      <c r="A29" s="2">
        <v>1</v>
      </c>
      <c r="B29" s="4" t="s">
        <v>2</v>
      </c>
      <c r="C29" s="9">
        <f>RANK(C5,$C5:$CC5)</f>
        <v>49</v>
      </c>
      <c r="D29" s="9">
        <f t="shared" ref="D29:BO29" si="1">RANK(D5,$C5:$CC5)</f>
        <v>32</v>
      </c>
      <c r="E29" s="9">
        <f t="shared" si="1"/>
        <v>35</v>
      </c>
      <c r="F29" s="9">
        <f t="shared" si="1"/>
        <v>71</v>
      </c>
      <c r="G29" s="9">
        <f t="shared" si="1"/>
        <v>42</v>
      </c>
      <c r="H29" s="9">
        <f t="shared" si="1"/>
        <v>6</v>
      </c>
      <c r="I29" s="9">
        <f t="shared" si="1"/>
        <v>77</v>
      </c>
      <c r="J29" s="9">
        <f t="shared" si="1"/>
        <v>46</v>
      </c>
      <c r="K29" s="9">
        <f t="shared" si="1"/>
        <v>63</v>
      </c>
      <c r="L29" s="9">
        <f t="shared" si="1"/>
        <v>53</v>
      </c>
      <c r="M29" s="9">
        <f t="shared" si="1"/>
        <v>28</v>
      </c>
      <c r="N29" s="9">
        <f t="shared" si="1"/>
        <v>8</v>
      </c>
      <c r="O29" s="9">
        <f t="shared" si="1"/>
        <v>16</v>
      </c>
      <c r="P29" s="9">
        <f t="shared" si="1"/>
        <v>14</v>
      </c>
      <c r="Q29" s="9">
        <f t="shared" si="1"/>
        <v>58</v>
      </c>
      <c r="R29" s="9">
        <f t="shared" si="1"/>
        <v>18</v>
      </c>
      <c r="S29" s="9">
        <f t="shared" si="1"/>
        <v>4</v>
      </c>
      <c r="T29" s="9">
        <f t="shared" si="1"/>
        <v>59</v>
      </c>
      <c r="U29" s="9">
        <f t="shared" si="1"/>
        <v>13</v>
      </c>
      <c r="V29" s="9">
        <f t="shared" si="1"/>
        <v>55</v>
      </c>
      <c r="W29" s="9">
        <f t="shared" si="1"/>
        <v>24</v>
      </c>
      <c r="X29" s="9">
        <f t="shared" si="1"/>
        <v>78</v>
      </c>
      <c r="Y29" s="9">
        <f t="shared" si="1"/>
        <v>19</v>
      </c>
      <c r="Z29" s="9">
        <f t="shared" si="1"/>
        <v>27</v>
      </c>
      <c r="AA29" s="9">
        <f t="shared" si="1"/>
        <v>22</v>
      </c>
      <c r="AB29" s="9">
        <f t="shared" si="1"/>
        <v>47</v>
      </c>
      <c r="AC29" s="9">
        <f t="shared" si="1"/>
        <v>21</v>
      </c>
      <c r="AD29" s="9">
        <f t="shared" si="1"/>
        <v>2</v>
      </c>
      <c r="AE29" s="9">
        <f t="shared" si="1"/>
        <v>48</v>
      </c>
      <c r="AF29" s="9">
        <f t="shared" si="1"/>
        <v>41</v>
      </c>
      <c r="AG29" s="9">
        <f t="shared" si="1"/>
        <v>72</v>
      </c>
      <c r="AH29" s="9">
        <f t="shared" si="1"/>
        <v>30</v>
      </c>
      <c r="AI29" s="9">
        <f t="shared" si="1"/>
        <v>52</v>
      </c>
      <c r="AJ29" s="9">
        <f t="shared" si="1"/>
        <v>39</v>
      </c>
      <c r="AK29" s="9">
        <f t="shared" si="1"/>
        <v>51</v>
      </c>
      <c r="AL29" s="9">
        <f t="shared" si="1"/>
        <v>65</v>
      </c>
      <c r="AM29" s="9">
        <f t="shared" si="1"/>
        <v>38</v>
      </c>
      <c r="AN29" s="9">
        <f t="shared" si="1"/>
        <v>20</v>
      </c>
      <c r="AO29" s="9">
        <f t="shared" si="1"/>
        <v>39</v>
      </c>
      <c r="AP29" s="9">
        <f t="shared" si="1"/>
        <v>66</v>
      </c>
      <c r="AQ29" s="9">
        <f t="shared" si="1"/>
        <v>54</v>
      </c>
      <c r="AR29" s="9">
        <f t="shared" si="1"/>
        <v>74</v>
      </c>
      <c r="AS29" s="9">
        <f t="shared" si="1"/>
        <v>69</v>
      </c>
      <c r="AT29" s="9">
        <f t="shared" si="1"/>
        <v>43</v>
      </c>
      <c r="AU29" s="9">
        <f t="shared" si="1"/>
        <v>56</v>
      </c>
      <c r="AV29" s="9">
        <f t="shared" si="1"/>
        <v>1</v>
      </c>
      <c r="AW29" s="9">
        <f t="shared" si="1"/>
        <v>49</v>
      </c>
      <c r="AX29" s="9">
        <f t="shared" si="1"/>
        <v>10</v>
      </c>
      <c r="AY29" s="9">
        <f t="shared" si="1"/>
        <v>67</v>
      </c>
      <c r="AZ29" s="9">
        <f t="shared" si="1"/>
        <v>76</v>
      </c>
      <c r="BA29" s="9">
        <f t="shared" si="1"/>
        <v>29</v>
      </c>
      <c r="BB29" s="9">
        <f t="shared" si="1"/>
        <v>72</v>
      </c>
      <c r="BC29" s="9">
        <f t="shared" si="1"/>
        <v>15</v>
      </c>
      <c r="BD29" s="9">
        <f t="shared" si="1"/>
        <v>57</v>
      </c>
      <c r="BE29" s="9">
        <f t="shared" si="1"/>
        <v>7</v>
      </c>
      <c r="BF29" s="9">
        <f t="shared" si="1"/>
        <v>31</v>
      </c>
      <c r="BG29" s="9">
        <f t="shared" si="1"/>
        <v>64</v>
      </c>
      <c r="BH29" s="9">
        <f t="shared" si="1"/>
        <v>36</v>
      </c>
      <c r="BI29" s="9">
        <f t="shared" si="1"/>
        <v>62</v>
      </c>
      <c r="BJ29" s="9">
        <f t="shared" si="1"/>
        <v>45</v>
      </c>
      <c r="BK29" s="9">
        <f t="shared" si="1"/>
        <v>79</v>
      </c>
      <c r="BL29" s="9">
        <f t="shared" si="1"/>
        <v>9</v>
      </c>
      <c r="BM29" s="9">
        <f t="shared" si="1"/>
        <v>12</v>
      </c>
      <c r="BN29" s="9">
        <f t="shared" si="1"/>
        <v>70</v>
      </c>
      <c r="BO29" s="9">
        <f t="shared" si="1"/>
        <v>23</v>
      </c>
      <c r="BP29" s="9">
        <f t="shared" ref="BP29:CC29" si="2">RANK(BP5,$C5:$CC5)</f>
        <v>44</v>
      </c>
      <c r="BQ29" s="9">
        <f t="shared" si="2"/>
        <v>11</v>
      </c>
      <c r="BR29" s="9">
        <f t="shared" si="2"/>
        <v>37</v>
      </c>
      <c r="BS29" s="9">
        <f t="shared" si="2"/>
        <v>25</v>
      </c>
      <c r="BT29" s="9">
        <f t="shared" si="2"/>
        <v>60</v>
      </c>
      <c r="BU29" s="9">
        <f t="shared" si="2"/>
        <v>5</v>
      </c>
      <c r="BV29" s="9">
        <f t="shared" si="2"/>
        <v>26</v>
      </c>
      <c r="BW29" s="9">
        <f t="shared" si="2"/>
        <v>75</v>
      </c>
      <c r="BX29" s="9">
        <f t="shared" si="2"/>
        <v>34</v>
      </c>
      <c r="BY29" s="9">
        <f t="shared" si="2"/>
        <v>61</v>
      </c>
      <c r="BZ29" s="9">
        <f t="shared" si="2"/>
        <v>17</v>
      </c>
      <c r="CA29" s="9">
        <f t="shared" si="2"/>
        <v>67</v>
      </c>
      <c r="CB29" s="9">
        <f t="shared" si="2"/>
        <v>3</v>
      </c>
      <c r="CC29" s="9">
        <f t="shared" si="2"/>
        <v>33</v>
      </c>
      <c r="CD29" s="10" t="s">
        <v>110</v>
      </c>
      <c r="CE29" s="10" t="s">
        <v>110</v>
      </c>
    </row>
    <row r="30" spans="1:83" x14ac:dyDescent="0.25">
      <c r="A30" s="2">
        <v>2</v>
      </c>
      <c r="B30" s="4" t="s">
        <v>3</v>
      </c>
      <c r="C30" s="9">
        <f t="shared" ref="C30:BN30" si="3">RANK(C6,$C6:$CC6)</f>
        <v>78</v>
      </c>
      <c r="D30" s="9">
        <f t="shared" si="3"/>
        <v>43</v>
      </c>
      <c r="E30" s="9">
        <f t="shared" si="3"/>
        <v>6</v>
      </c>
      <c r="F30" s="9">
        <f t="shared" si="3"/>
        <v>49</v>
      </c>
      <c r="G30" s="9">
        <f t="shared" si="3"/>
        <v>44</v>
      </c>
      <c r="H30" s="9">
        <f t="shared" si="3"/>
        <v>40</v>
      </c>
      <c r="I30" s="9">
        <f t="shared" si="3"/>
        <v>49</v>
      </c>
      <c r="J30" s="9">
        <f t="shared" si="3"/>
        <v>35</v>
      </c>
      <c r="K30" s="9">
        <f t="shared" si="3"/>
        <v>26</v>
      </c>
      <c r="L30" s="9">
        <f t="shared" si="3"/>
        <v>13</v>
      </c>
      <c r="M30" s="9">
        <f t="shared" si="3"/>
        <v>70</v>
      </c>
      <c r="N30" s="9">
        <f t="shared" si="3"/>
        <v>57</v>
      </c>
      <c r="O30" s="9">
        <f t="shared" si="3"/>
        <v>8</v>
      </c>
      <c r="P30" s="9">
        <f t="shared" si="3"/>
        <v>24</v>
      </c>
      <c r="Q30" s="9">
        <f t="shared" si="3"/>
        <v>53</v>
      </c>
      <c r="R30" s="9">
        <f t="shared" si="3"/>
        <v>46</v>
      </c>
      <c r="S30" s="9">
        <f t="shared" si="3"/>
        <v>29</v>
      </c>
      <c r="T30" s="9">
        <f t="shared" si="3"/>
        <v>18</v>
      </c>
      <c r="U30" s="9">
        <f t="shared" si="3"/>
        <v>33</v>
      </c>
      <c r="V30" s="9">
        <f t="shared" si="3"/>
        <v>28</v>
      </c>
      <c r="W30" s="9">
        <f t="shared" si="3"/>
        <v>41</v>
      </c>
      <c r="X30" s="9">
        <f t="shared" si="3"/>
        <v>62</v>
      </c>
      <c r="Y30" s="9">
        <f t="shared" si="3"/>
        <v>69</v>
      </c>
      <c r="Z30" s="9">
        <f t="shared" si="3"/>
        <v>30</v>
      </c>
      <c r="AA30" s="9">
        <f t="shared" si="3"/>
        <v>1</v>
      </c>
      <c r="AB30" s="9">
        <f t="shared" si="3"/>
        <v>21</v>
      </c>
      <c r="AC30" s="9">
        <f t="shared" si="3"/>
        <v>9</v>
      </c>
      <c r="AD30" s="9">
        <f t="shared" si="3"/>
        <v>47</v>
      </c>
      <c r="AE30" s="9">
        <f t="shared" si="3"/>
        <v>74</v>
      </c>
      <c r="AF30" s="9">
        <f t="shared" si="3"/>
        <v>77</v>
      </c>
      <c r="AG30" s="9">
        <f t="shared" si="3"/>
        <v>27</v>
      </c>
      <c r="AH30" s="9">
        <f t="shared" si="3"/>
        <v>51</v>
      </c>
      <c r="AI30" s="9">
        <f t="shared" si="3"/>
        <v>12</v>
      </c>
      <c r="AJ30" s="9">
        <f t="shared" si="3"/>
        <v>70</v>
      </c>
      <c r="AK30" s="9">
        <f t="shared" si="3"/>
        <v>22</v>
      </c>
      <c r="AL30" s="9">
        <f t="shared" si="3"/>
        <v>10</v>
      </c>
      <c r="AM30" s="9">
        <f t="shared" si="3"/>
        <v>5</v>
      </c>
      <c r="AN30" s="9">
        <f t="shared" si="3"/>
        <v>42</v>
      </c>
      <c r="AO30" s="9">
        <f t="shared" si="3"/>
        <v>73</v>
      </c>
      <c r="AP30" s="9">
        <f t="shared" si="3"/>
        <v>57</v>
      </c>
      <c r="AQ30" s="9">
        <f t="shared" si="3"/>
        <v>22</v>
      </c>
      <c r="AR30" s="9">
        <f t="shared" si="3"/>
        <v>60</v>
      </c>
      <c r="AS30" s="9">
        <f t="shared" si="3"/>
        <v>37</v>
      </c>
      <c r="AT30" s="9">
        <f t="shared" si="3"/>
        <v>2</v>
      </c>
      <c r="AU30" s="9">
        <f t="shared" si="3"/>
        <v>16</v>
      </c>
      <c r="AV30" s="9">
        <f t="shared" si="3"/>
        <v>25</v>
      </c>
      <c r="AW30" s="9">
        <f t="shared" si="3"/>
        <v>31</v>
      </c>
      <c r="AX30" s="9">
        <f t="shared" si="3"/>
        <v>48</v>
      </c>
      <c r="AY30" s="9">
        <f t="shared" si="3"/>
        <v>19</v>
      </c>
      <c r="AZ30" s="9">
        <f t="shared" si="3"/>
        <v>34</v>
      </c>
      <c r="BA30" s="9">
        <f t="shared" si="3"/>
        <v>15</v>
      </c>
      <c r="BB30" s="9">
        <f t="shared" si="3"/>
        <v>65</v>
      </c>
      <c r="BC30" s="9">
        <f t="shared" si="3"/>
        <v>11</v>
      </c>
      <c r="BD30" s="9">
        <f t="shared" si="3"/>
        <v>36</v>
      </c>
      <c r="BE30" s="9">
        <f t="shared" si="3"/>
        <v>45</v>
      </c>
      <c r="BF30" s="9">
        <f t="shared" si="3"/>
        <v>64</v>
      </c>
      <c r="BG30" s="9">
        <f t="shared" si="3"/>
        <v>60</v>
      </c>
      <c r="BH30" s="9">
        <f t="shared" si="3"/>
        <v>7</v>
      </c>
      <c r="BI30" s="9">
        <f t="shared" si="3"/>
        <v>3</v>
      </c>
      <c r="BJ30" s="9">
        <f t="shared" si="3"/>
        <v>65</v>
      </c>
      <c r="BK30" s="9">
        <f t="shared" si="3"/>
        <v>79</v>
      </c>
      <c r="BL30" s="9">
        <f t="shared" si="3"/>
        <v>19</v>
      </c>
      <c r="BM30" s="9">
        <f t="shared" si="3"/>
        <v>59</v>
      </c>
      <c r="BN30" s="9">
        <f t="shared" si="3"/>
        <v>37</v>
      </c>
      <c r="BO30" s="9">
        <f t="shared" ref="BO30:CC30" si="4">RANK(BO6,$C6:$CC6)</f>
        <v>51</v>
      </c>
      <c r="BP30" s="9">
        <f t="shared" si="4"/>
        <v>63</v>
      </c>
      <c r="BQ30" s="9">
        <f t="shared" si="4"/>
        <v>67</v>
      </c>
      <c r="BR30" s="9">
        <f t="shared" si="4"/>
        <v>72</v>
      </c>
      <c r="BS30" s="9">
        <f t="shared" si="4"/>
        <v>55</v>
      </c>
      <c r="BT30" s="9">
        <f t="shared" si="4"/>
        <v>67</v>
      </c>
      <c r="BU30" s="9">
        <f t="shared" si="4"/>
        <v>4</v>
      </c>
      <c r="BV30" s="9">
        <f t="shared" si="4"/>
        <v>74</v>
      </c>
      <c r="BW30" s="9">
        <f t="shared" si="4"/>
        <v>55</v>
      </c>
      <c r="BX30" s="9">
        <f t="shared" si="4"/>
        <v>13</v>
      </c>
      <c r="BY30" s="9">
        <f t="shared" si="4"/>
        <v>53</v>
      </c>
      <c r="BZ30" s="9">
        <f t="shared" si="4"/>
        <v>17</v>
      </c>
      <c r="CA30" s="9">
        <f t="shared" si="4"/>
        <v>39</v>
      </c>
      <c r="CB30" s="9">
        <f t="shared" si="4"/>
        <v>31</v>
      </c>
      <c r="CC30" s="9">
        <f t="shared" si="4"/>
        <v>74</v>
      </c>
      <c r="CD30" s="10" t="s">
        <v>110</v>
      </c>
      <c r="CE30" s="10" t="s">
        <v>110</v>
      </c>
    </row>
    <row r="31" spans="1:83" x14ac:dyDescent="0.25">
      <c r="A31" s="2">
        <v>3</v>
      </c>
      <c r="B31" s="4" t="s">
        <v>4</v>
      </c>
      <c r="C31" s="9">
        <f t="shared" ref="C31:BN31" si="5">RANK(C7,$C7:$CC7)</f>
        <v>61</v>
      </c>
      <c r="D31" s="9">
        <f t="shared" si="5"/>
        <v>55</v>
      </c>
      <c r="E31" s="9">
        <f t="shared" si="5"/>
        <v>13</v>
      </c>
      <c r="F31" s="9">
        <f t="shared" si="5"/>
        <v>28</v>
      </c>
      <c r="G31" s="9">
        <f t="shared" si="5"/>
        <v>60</v>
      </c>
      <c r="H31" s="9">
        <f t="shared" si="5"/>
        <v>40</v>
      </c>
      <c r="I31" s="9">
        <f t="shared" si="5"/>
        <v>39</v>
      </c>
      <c r="J31" s="9">
        <f t="shared" si="5"/>
        <v>53</v>
      </c>
      <c r="K31" s="9">
        <f t="shared" si="5"/>
        <v>30</v>
      </c>
      <c r="L31" s="9">
        <f t="shared" si="5"/>
        <v>7</v>
      </c>
      <c r="M31" s="9">
        <f t="shared" si="5"/>
        <v>76</v>
      </c>
      <c r="N31" s="9">
        <f t="shared" si="5"/>
        <v>31</v>
      </c>
      <c r="O31" s="9">
        <f t="shared" si="5"/>
        <v>24</v>
      </c>
      <c r="P31" s="9">
        <f t="shared" si="5"/>
        <v>12</v>
      </c>
      <c r="Q31" s="9">
        <f t="shared" si="5"/>
        <v>58</v>
      </c>
      <c r="R31" s="9">
        <f t="shared" si="5"/>
        <v>32</v>
      </c>
      <c r="S31" s="9">
        <f t="shared" si="5"/>
        <v>57</v>
      </c>
      <c r="T31" s="9">
        <f t="shared" si="5"/>
        <v>17</v>
      </c>
      <c r="U31" s="9">
        <f t="shared" si="5"/>
        <v>36</v>
      </c>
      <c r="V31" s="9">
        <f t="shared" si="5"/>
        <v>18</v>
      </c>
      <c r="W31" s="9">
        <f t="shared" si="5"/>
        <v>67</v>
      </c>
      <c r="X31" s="9">
        <f t="shared" si="5"/>
        <v>46</v>
      </c>
      <c r="Y31" s="9">
        <f t="shared" si="5"/>
        <v>44</v>
      </c>
      <c r="Z31" s="9">
        <f t="shared" si="5"/>
        <v>66</v>
      </c>
      <c r="AA31" s="9">
        <f t="shared" si="5"/>
        <v>14</v>
      </c>
      <c r="AB31" s="9">
        <f t="shared" si="5"/>
        <v>1</v>
      </c>
      <c r="AC31" s="9">
        <f t="shared" si="5"/>
        <v>8</v>
      </c>
      <c r="AD31" s="9">
        <f t="shared" si="5"/>
        <v>22</v>
      </c>
      <c r="AE31" s="9">
        <f t="shared" si="5"/>
        <v>69</v>
      </c>
      <c r="AF31" s="9">
        <f t="shared" si="5"/>
        <v>72</v>
      </c>
      <c r="AG31" s="9">
        <f t="shared" si="5"/>
        <v>19</v>
      </c>
      <c r="AH31" s="9">
        <f t="shared" si="5"/>
        <v>64</v>
      </c>
      <c r="AI31" s="9">
        <f t="shared" si="5"/>
        <v>2</v>
      </c>
      <c r="AJ31" s="9">
        <f t="shared" si="5"/>
        <v>43</v>
      </c>
      <c r="AK31" s="9">
        <f t="shared" si="5"/>
        <v>3</v>
      </c>
      <c r="AL31" s="9">
        <f t="shared" si="5"/>
        <v>5</v>
      </c>
      <c r="AM31" s="9">
        <f t="shared" si="5"/>
        <v>29</v>
      </c>
      <c r="AN31" s="9">
        <f t="shared" si="5"/>
        <v>71</v>
      </c>
      <c r="AO31" s="9">
        <f t="shared" si="5"/>
        <v>42</v>
      </c>
      <c r="AP31" s="9">
        <f t="shared" si="5"/>
        <v>52</v>
      </c>
      <c r="AQ31" s="9">
        <f t="shared" si="5"/>
        <v>75</v>
      </c>
      <c r="AR31" s="9">
        <f t="shared" si="5"/>
        <v>23</v>
      </c>
      <c r="AS31" s="9">
        <f t="shared" si="5"/>
        <v>11</v>
      </c>
      <c r="AT31" s="9">
        <f t="shared" si="5"/>
        <v>4</v>
      </c>
      <c r="AU31" s="9">
        <f t="shared" si="5"/>
        <v>34</v>
      </c>
      <c r="AV31" s="9">
        <f t="shared" si="5"/>
        <v>38</v>
      </c>
      <c r="AW31" s="9">
        <f t="shared" si="5"/>
        <v>54</v>
      </c>
      <c r="AX31" s="9">
        <f t="shared" si="5"/>
        <v>37</v>
      </c>
      <c r="AY31" s="9">
        <f t="shared" si="5"/>
        <v>6</v>
      </c>
      <c r="AZ31" s="9">
        <f t="shared" si="5"/>
        <v>33</v>
      </c>
      <c r="BA31" s="9">
        <f t="shared" si="5"/>
        <v>63</v>
      </c>
      <c r="BB31" s="9">
        <f t="shared" si="5"/>
        <v>21</v>
      </c>
      <c r="BC31" s="9">
        <f t="shared" si="5"/>
        <v>16</v>
      </c>
      <c r="BD31" s="9">
        <f t="shared" si="5"/>
        <v>35</v>
      </c>
      <c r="BE31" s="9">
        <f t="shared" si="5"/>
        <v>45</v>
      </c>
      <c r="BF31" s="9">
        <f t="shared" si="5"/>
        <v>70</v>
      </c>
      <c r="BG31" s="9">
        <f t="shared" si="5"/>
        <v>59</v>
      </c>
      <c r="BH31" s="9">
        <f t="shared" si="5"/>
        <v>56</v>
      </c>
      <c r="BI31" s="9">
        <f t="shared" si="5"/>
        <v>25</v>
      </c>
      <c r="BJ31" s="9">
        <f t="shared" si="5"/>
        <v>73</v>
      </c>
      <c r="BK31" s="9">
        <f t="shared" si="5"/>
        <v>78</v>
      </c>
      <c r="BL31" s="9">
        <f t="shared" si="5"/>
        <v>48</v>
      </c>
      <c r="BM31" s="9">
        <f t="shared" si="5"/>
        <v>68</v>
      </c>
      <c r="BN31" s="9">
        <f t="shared" si="5"/>
        <v>49</v>
      </c>
      <c r="BO31" s="9">
        <f t="shared" ref="BO31:CC31" si="6">RANK(BO7,$C7:$CC7)</f>
        <v>65</v>
      </c>
      <c r="BP31" s="9">
        <f t="shared" si="6"/>
        <v>62</v>
      </c>
      <c r="BQ31" s="9">
        <f t="shared" si="6"/>
        <v>51</v>
      </c>
      <c r="BR31" s="9">
        <f t="shared" si="6"/>
        <v>74</v>
      </c>
      <c r="BS31" s="9">
        <f t="shared" si="6"/>
        <v>41</v>
      </c>
      <c r="BT31" s="9">
        <f t="shared" si="6"/>
        <v>46</v>
      </c>
      <c r="BU31" s="9">
        <f t="shared" si="6"/>
        <v>50</v>
      </c>
      <c r="BV31" s="9">
        <f t="shared" si="6"/>
        <v>79</v>
      </c>
      <c r="BW31" s="9">
        <f t="shared" si="6"/>
        <v>26</v>
      </c>
      <c r="BX31" s="9">
        <f t="shared" si="6"/>
        <v>9</v>
      </c>
      <c r="BY31" s="9">
        <f t="shared" si="6"/>
        <v>27</v>
      </c>
      <c r="BZ31" s="9">
        <f t="shared" si="6"/>
        <v>10</v>
      </c>
      <c r="CA31" s="9">
        <f t="shared" si="6"/>
        <v>20</v>
      </c>
      <c r="CB31" s="9">
        <f t="shared" si="6"/>
        <v>15</v>
      </c>
      <c r="CC31" s="9">
        <f t="shared" si="6"/>
        <v>77</v>
      </c>
      <c r="CD31" s="10" t="s">
        <v>110</v>
      </c>
      <c r="CE31" s="10" t="s">
        <v>110</v>
      </c>
    </row>
    <row r="32" spans="1:83" x14ac:dyDescent="0.25">
      <c r="A32" s="2">
        <v>4</v>
      </c>
      <c r="B32" s="4" t="s">
        <v>118</v>
      </c>
      <c r="C32" s="9">
        <f t="shared" ref="C32:BN32" si="7">RANK(C8,$C8:$CC8)</f>
        <v>49</v>
      </c>
      <c r="D32" s="9">
        <f t="shared" si="7"/>
        <v>66</v>
      </c>
      <c r="E32" s="9">
        <f t="shared" si="7"/>
        <v>16</v>
      </c>
      <c r="F32" s="9">
        <f t="shared" si="7"/>
        <v>47</v>
      </c>
      <c r="G32" s="9">
        <f t="shared" si="7"/>
        <v>29</v>
      </c>
      <c r="H32" s="9">
        <f t="shared" si="7"/>
        <v>43</v>
      </c>
      <c r="I32" s="9">
        <f t="shared" si="7"/>
        <v>53</v>
      </c>
      <c r="J32" s="9">
        <f t="shared" si="7"/>
        <v>56</v>
      </c>
      <c r="K32" s="9">
        <f t="shared" si="7"/>
        <v>26</v>
      </c>
      <c r="L32" s="9">
        <f t="shared" si="7"/>
        <v>9</v>
      </c>
      <c r="M32" s="9">
        <f t="shared" si="7"/>
        <v>76</v>
      </c>
      <c r="N32" s="9">
        <f t="shared" si="7"/>
        <v>37</v>
      </c>
      <c r="O32" s="9">
        <f t="shared" si="7"/>
        <v>32</v>
      </c>
      <c r="P32" s="9">
        <f t="shared" si="7"/>
        <v>17</v>
      </c>
      <c r="Q32" s="9">
        <f t="shared" si="7"/>
        <v>62</v>
      </c>
      <c r="R32" s="9">
        <f t="shared" si="7"/>
        <v>45</v>
      </c>
      <c r="S32" s="9">
        <f t="shared" si="7"/>
        <v>42</v>
      </c>
      <c r="T32" s="9">
        <f t="shared" si="7"/>
        <v>35</v>
      </c>
      <c r="U32" s="9">
        <f t="shared" si="7"/>
        <v>33</v>
      </c>
      <c r="V32" s="9">
        <f t="shared" si="7"/>
        <v>7</v>
      </c>
      <c r="W32" s="9">
        <f t="shared" si="7"/>
        <v>54</v>
      </c>
      <c r="X32" s="9">
        <f t="shared" si="7"/>
        <v>55</v>
      </c>
      <c r="Y32" s="9">
        <f t="shared" si="7"/>
        <v>50</v>
      </c>
      <c r="Z32" s="9">
        <f t="shared" si="7"/>
        <v>57</v>
      </c>
      <c r="AA32" s="9">
        <f t="shared" si="7"/>
        <v>14</v>
      </c>
      <c r="AB32" s="9">
        <f t="shared" si="7"/>
        <v>3</v>
      </c>
      <c r="AC32" s="9">
        <f t="shared" si="7"/>
        <v>4</v>
      </c>
      <c r="AD32" s="9">
        <f t="shared" si="7"/>
        <v>11</v>
      </c>
      <c r="AE32" s="9">
        <f t="shared" si="7"/>
        <v>77</v>
      </c>
      <c r="AF32" s="9">
        <f t="shared" si="7"/>
        <v>75</v>
      </c>
      <c r="AG32" s="9">
        <f t="shared" si="7"/>
        <v>18</v>
      </c>
      <c r="AH32" s="9">
        <f t="shared" si="7"/>
        <v>31</v>
      </c>
      <c r="AI32" s="9">
        <f t="shared" si="7"/>
        <v>5</v>
      </c>
      <c r="AJ32" s="9">
        <f t="shared" si="7"/>
        <v>68</v>
      </c>
      <c r="AK32" s="9">
        <f t="shared" si="7"/>
        <v>13</v>
      </c>
      <c r="AL32" s="9">
        <f t="shared" si="7"/>
        <v>20</v>
      </c>
      <c r="AM32" s="9">
        <f t="shared" si="7"/>
        <v>2</v>
      </c>
      <c r="AN32" s="9">
        <f t="shared" si="7"/>
        <v>71</v>
      </c>
      <c r="AO32" s="9">
        <f t="shared" si="7"/>
        <v>41</v>
      </c>
      <c r="AP32" s="9">
        <f t="shared" si="7"/>
        <v>59</v>
      </c>
      <c r="AQ32" s="9">
        <f t="shared" si="7"/>
        <v>68</v>
      </c>
      <c r="AR32" s="9">
        <f t="shared" si="7"/>
        <v>15</v>
      </c>
      <c r="AS32" s="9">
        <f t="shared" si="7"/>
        <v>24</v>
      </c>
      <c r="AT32" s="9">
        <f t="shared" si="7"/>
        <v>1</v>
      </c>
      <c r="AU32" s="9">
        <f t="shared" si="7"/>
        <v>30</v>
      </c>
      <c r="AV32" s="9">
        <f t="shared" si="7"/>
        <v>23</v>
      </c>
      <c r="AW32" s="9">
        <f t="shared" si="7"/>
        <v>51</v>
      </c>
      <c r="AX32" s="9">
        <f t="shared" si="7"/>
        <v>46</v>
      </c>
      <c r="AY32" s="9">
        <f t="shared" si="7"/>
        <v>10</v>
      </c>
      <c r="AZ32" s="9">
        <f t="shared" si="7"/>
        <v>39</v>
      </c>
      <c r="BA32" s="9">
        <f t="shared" si="7"/>
        <v>43</v>
      </c>
      <c r="BB32" s="9">
        <f t="shared" si="7"/>
        <v>36</v>
      </c>
      <c r="BC32" s="9">
        <f t="shared" si="7"/>
        <v>22</v>
      </c>
      <c r="BD32" s="9">
        <f t="shared" si="7"/>
        <v>67</v>
      </c>
      <c r="BE32" s="9">
        <f t="shared" si="7"/>
        <v>61</v>
      </c>
      <c r="BF32" s="9">
        <f t="shared" si="7"/>
        <v>63</v>
      </c>
      <c r="BG32" s="9">
        <f t="shared" si="7"/>
        <v>51</v>
      </c>
      <c r="BH32" s="9">
        <f t="shared" si="7"/>
        <v>65</v>
      </c>
      <c r="BI32" s="9">
        <f t="shared" si="7"/>
        <v>27</v>
      </c>
      <c r="BJ32" s="9">
        <f t="shared" si="7"/>
        <v>74</v>
      </c>
      <c r="BK32" s="9">
        <f t="shared" si="7"/>
        <v>79</v>
      </c>
      <c r="BL32" s="9">
        <f t="shared" si="7"/>
        <v>34</v>
      </c>
      <c r="BM32" s="9">
        <f t="shared" si="7"/>
        <v>63</v>
      </c>
      <c r="BN32" s="9">
        <f t="shared" si="7"/>
        <v>38</v>
      </c>
      <c r="BO32" s="9">
        <f t="shared" ref="BO32:CC32" si="8">RANK(BO8,$C8:$CC8)</f>
        <v>71</v>
      </c>
      <c r="BP32" s="9">
        <f t="shared" si="8"/>
        <v>59</v>
      </c>
      <c r="BQ32" s="9">
        <f t="shared" si="8"/>
        <v>48</v>
      </c>
      <c r="BR32" s="9">
        <f t="shared" si="8"/>
        <v>71</v>
      </c>
      <c r="BS32" s="9">
        <f t="shared" si="8"/>
        <v>58</v>
      </c>
      <c r="BT32" s="9">
        <f t="shared" si="8"/>
        <v>25</v>
      </c>
      <c r="BU32" s="9">
        <f t="shared" si="8"/>
        <v>28</v>
      </c>
      <c r="BV32" s="9">
        <f t="shared" si="8"/>
        <v>78</v>
      </c>
      <c r="BW32" s="9">
        <f t="shared" si="8"/>
        <v>8</v>
      </c>
      <c r="BX32" s="9">
        <f t="shared" si="8"/>
        <v>19</v>
      </c>
      <c r="BY32" s="9">
        <f t="shared" si="8"/>
        <v>40</v>
      </c>
      <c r="BZ32" s="9">
        <f t="shared" si="8"/>
        <v>12</v>
      </c>
      <c r="CA32" s="9">
        <f t="shared" si="8"/>
        <v>6</v>
      </c>
      <c r="CB32" s="9">
        <f t="shared" si="8"/>
        <v>21</v>
      </c>
      <c r="CC32" s="9">
        <f t="shared" si="8"/>
        <v>70</v>
      </c>
      <c r="CD32" s="10" t="s">
        <v>110</v>
      </c>
      <c r="CE32" s="10" t="s">
        <v>110</v>
      </c>
    </row>
    <row r="33" spans="1:83" x14ac:dyDescent="0.25">
      <c r="A33" s="2">
        <v>5</v>
      </c>
      <c r="B33" s="4" t="s">
        <v>5</v>
      </c>
      <c r="C33" s="9">
        <f t="shared" ref="C33:BN33" si="9">RANK(C9,$C9:$CC9)</f>
        <v>65</v>
      </c>
      <c r="D33" s="9">
        <f t="shared" si="9"/>
        <v>70</v>
      </c>
      <c r="E33" s="9">
        <f t="shared" si="9"/>
        <v>21</v>
      </c>
      <c r="F33" s="9">
        <f t="shared" si="9"/>
        <v>26</v>
      </c>
      <c r="G33" s="9">
        <f t="shared" si="9"/>
        <v>45</v>
      </c>
      <c r="H33" s="9">
        <f t="shared" si="9"/>
        <v>37</v>
      </c>
      <c r="I33" s="9">
        <f t="shared" si="9"/>
        <v>33</v>
      </c>
      <c r="J33" s="9">
        <f t="shared" si="9"/>
        <v>52</v>
      </c>
      <c r="K33" s="9">
        <f t="shared" si="9"/>
        <v>23</v>
      </c>
      <c r="L33" s="9">
        <f t="shared" si="9"/>
        <v>8</v>
      </c>
      <c r="M33" s="9">
        <f t="shared" si="9"/>
        <v>72</v>
      </c>
      <c r="N33" s="9">
        <f t="shared" si="9"/>
        <v>46</v>
      </c>
      <c r="O33" s="9">
        <f t="shared" si="9"/>
        <v>22</v>
      </c>
      <c r="P33" s="9">
        <f t="shared" si="9"/>
        <v>5</v>
      </c>
      <c r="Q33" s="9">
        <f t="shared" si="9"/>
        <v>71</v>
      </c>
      <c r="R33" s="9">
        <f t="shared" si="9"/>
        <v>54</v>
      </c>
      <c r="S33" s="9">
        <f t="shared" si="9"/>
        <v>62</v>
      </c>
      <c r="T33" s="9">
        <f t="shared" si="9"/>
        <v>25</v>
      </c>
      <c r="U33" s="9">
        <f t="shared" si="9"/>
        <v>44</v>
      </c>
      <c r="V33" s="9">
        <f t="shared" si="9"/>
        <v>14</v>
      </c>
      <c r="W33" s="9">
        <f t="shared" si="9"/>
        <v>67</v>
      </c>
      <c r="X33" s="9">
        <f t="shared" si="9"/>
        <v>28</v>
      </c>
      <c r="Y33" s="9">
        <f t="shared" si="9"/>
        <v>58</v>
      </c>
      <c r="Z33" s="9">
        <f t="shared" si="9"/>
        <v>56</v>
      </c>
      <c r="AA33" s="9">
        <f t="shared" si="9"/>
        <v>24</v>
      </c>
      <c r="AB33" s="9">
        <f t="shared" si="9"/>
        <v>4</v>
      </c>
      <c r="AC33" s="9">
        <f t="shared" si="9"/>
        <v>3</v>
      </c>
      <c r="AD33" s="9">
        <f t="shared" si="9"/>
        <v>35</v>
      </c>
      <c r="AE33" s="9">
        <f t="shared" si="9"/>
        <v>64</v>
      </c>
      <c r="AF33" s="9">
        <f t="shared" si="9"/>
        <v>74</v>
      </c>
      <c r="AG33" s="9">
        <f t="shared" si="9"/>
        <v>18</v>
      </c>
      <c r="AH33" s="9">
        <f t="shared" si="9"/>
        <v>53</v>
      </c>
      <c r="AI33" s="9">
        <f t="shared" si="9"/>
        <v>2</v>
      </c>
      <c r="AJ33" s="9">
        <f t="shared" si="9"/>
        <v>66</v>
      </c>
      <c r="AK33" s="9">
        <f t="shared" si="9"/>
        <v>7</v>
      </c>
      <c r="AL33" s="9">
        <f t="shared" si="9"/>
        <v>11</v>
      </c>
      <c r="AM33" s="9">
        <f t="shared" si="9"/>
        <v>32</v>
      </c>
      <c r="AN33" s="9">
        <f t="shared" si="9"/>
        <v>78</v>
      </c>
      <c r="AO33" s="9">
        <f t="shared" si="9"/>
        <v>39</v>
      </c>
      <c r="AP33" s="9">
        <f t="shared" si="9"/>
        <v>34</v>
      </c>
      <c r="AQ33" s="9">
        <f t="shared" si="9"/>
        <v>63</v>
      </c>
      <c r="AR33" s="9">
        <f t="shared" si="9"/>
        <v>31</v>
      </c>
      <c r="AS33" s="9">
        <f t="shared" si="9"/>
        <v>20</v>
      </c>
      <c r="AT33" s="9">
        <f t="shared" si="9"/>
        <v>1</v>
      </c>
      <c r="AU33" s="9">
        <f t="shared" si="9"/>
        <v>16</v>
      </c>
      <c r="AV33" s="9">
        <f t="shared" si="9"/>
        <v>41</v>
      </c>
      <c r="AW33" s="9">
        <f t="shared" si="9"/>
        <v>40</v>
      </c>
      <c r="AX33" s="9">
        <f t="shared" si="9"/>
        <v>49</v>
      </c>
      <c r="AY33" s="9">
        <f t="shared" si="9"/>
        <v>6</v>
      </c>
      <c r="AZ33" s="9">
        <f t="shared" si="9"/>
        <v>29</v>
      </c>
      <c r="BA33" s="9">
        <f t="shared" si="9"/>
        <v>48</v>
      </c>
      <c r="BB33" s="9">
        <f t="shared" si="9"/>
        <v>27</v>
      </c>
      <c r="BC33" s="9">
        <f t="shared" si="9"/>
        <v>12</v>
      </c>
      <c r="BD33" s="9">
        <f t="shared" si="9"/>
        <v>57</v>
      </c>
      <c r="BE33" s="9">
        <f t="shared" si="9"/>
        <v>60</v>
      </c>
      <c r="BF33" s="9">
        <f t="shared" si="9"/>
        <v>61</v>
      </c>
      <c r="BG33" s="9">
        <f t="shared" si="9"/>
        <v>38</v>
      </c>
      <c r="BH33" s="9">
        <f t="shared" si="9"/>
        <v>69</v>
      </c>
      <c r="BI33" s="9">
        <f t="shared" si="9"/>
        <v>13</v>
      </c>
      <c r="BJ33" s="9">
        <f t="shared" si="9"/>
        <v>73</v>
      </c>
      <c r="BK33" s="9">
        <f t="shared" si="9"/>
        <v>77</v>
      </c>
      <c r="BL33" s="9">
        <f t="shared" si="9"/>
        <v>50</v>
      </c>
      <c r="BM33" s="9">
        <f t="shared" si="9"/>
        <v>59</v>
      </c>
      <c r="BN33" s="9">
        <f t="shared" si="9"/>
        <v>30</v>
      </c>
      <c r="BO33" s="9">
        <f t="shared" ref="BO33:CC33" si="10">RANK(BO9,$C9:$CC9)</f>
        <v>68</v>
      </c>
      <c r="BP33" s="9">
        <f t="shared" si="10"/>
        <v>43</v>
      </c>
      <c r="BQ33" s="9">
        <f t="shared" si="10"/>
        <v>55</v>
      </c>
      <c r="BR33" s="9">
        <f t="shared" si="10"/>
        <v>75</v>
      </c>
      <c r="BS33" s="9">
        <f t="shared" si="10"/>
        <v>51</v>
      </c>
      <c r="BT33" s="9">
        <f t="shared" si="10"/>
        <v>47</v>
      </c>
      <c r="BU33" s="9">
        <f t="shared" si="10"/>
        <v>42</v>
      </c>
      <c r="BV33" s="9">
        <f t="shared" si="10"/>
        <v>79</v>
      </c>
      <c r="BW33" s="9">
        <f t="shared" si="10"/>
        <v>19</v>
      </c>
      <c r="BX33" s="9">
        <f t="shared" si="10"/>
        <v>9</v>
      </c>
      <c r="BY33" s="9">
        <f t="shared" si="10"/>
        <v>36</v>
      </c>
      <c r="BZ33" s="9">
        <f t="shared" si="10"/>
        <v>10</v>
      </c>
      <c r="CA33" s="9">
        <f t="shared" si="10"/>
        <v>17</v>
      </c>
      <c r="CB33" s="9">
        <f t="shared" si="10"/>
        <v>15</v>
      </c>
      <c r="CC33" s="9">
        <f t="shared" si="10"/>
        <v>76</v>
      </c>
      <c r="CD33" s="10" t="s">
        <v>110</v>
      </c>
      <c r="CE33" s="10" t="s">
        <v>110</v>
      </c>
    </row>
    <row r="34" spans="1:83" x14ac:dyDescent="0.25">
      <c r="A34" s="2">
        <v>6</v>
      </c>
      <c r="B34" s="4" t="s">
        <v>6</v>
      </c>
      <c r="C34" s="9">
        <f t="shared" ref="C34:BN34" si="11">RANK(C10,$C10:$CC10)</f>
        <v>64</v>
      </c>
      <c r="D34" s="9">
        <f t="shared" si="11"/>
        <v>57</v>
      </c>
      <c r="E34" s="9">
        <f t="shared" si="11"/>
        <v>23</v>
      </c>
      <c r="F34" s="9">
        <f t="shared" si="11"/>
        <v>35</v>
      </c>
      <c r="G34" s="9">
        <f t="shared" si="11"/>
        <v>51</v>
      </c>
      <c r="H34" s="9">
        <f t="shared" si="11"/>
        <v>39</v>
      </c>
      <c r="I34" s="9">
        <f t="shared" si="11"/>
        <v>32</v>
      </c>
      <c r="J34" s="9">
        <f t="shared" si="11"/>
        <v>59</v>
      </c>
      <c r="K34" s="9">
        <f t="shared" si="11"/>
        <v>15</v>
      </c>
      <c r="L34" s="9">
        <f t="shared" si="11"/>
        <v>6</v>
      </c>
      <c r="M34" s="9">
        <f t="shared" si="11"/>
        <v>69</v>
      </c>
      <c r="N34" s="9">
        <f t="shared" si="11"/>
        <v>42</v>
      </c>
      <c r="O34" s="9">
        <f t="shared" si="11"/>
        <v>33</v>
      </c>
      <c r="P34" s="9">
        <f t="shared" si="11"/>
        <v>14</v>
      </c>
      <c r="Q34" s="9">
        <f t="shared" si="11"/>
        <v>73</v>
      </c>
      <c r="R34" s="9">
        <f t="shared" si="11"/>
        <v>54</v>
      </c>
      <c r="S34" s="9">
        <f t="shared" si="11"/>
        <v>56</v>
      </c>
      <c r="T34" s="9">
        <f t="shared" si="11"/>
        <v>16</v>
      </c>
      <c r="U34" s="9">
        <f t="shared" si="11"/>
        <v>38</v>
      </c>
      <c r="V34" s="9">
        <f t="shared" si="11"/>
        <v>18</v>
      </c>
      <c r="W34" s="9">
        <f t="shared" si="11"/>
        <v>61</v>
      </c>
      <c r="X34" s="9">
        <f t="shared" si="11"/>
        <v>36</v>
      </c>
      <c r="Y34" s="9">
        <f t="shared" si="11"/>
        <v>52</v>
      </c>
      <c r="Z34" s="9">
        <f t="shared" si="11"/>
        <v>67</v>
      </c>
      <c r="AA34" s="9">
        <f t="shared" si="11"/>
        <v>26</v>
      </c>
      <c r="AB34" s="9">
        <f t="shared" si="11"/>
        <v>1</v>
      </c>
      <c r="AC34" s="9">
        <f t="shared" si="11"/>
        <v>9</v>
      </c>
      <c r="AD34" s="9">
        <f t="shared" si="11"/>
        <v>28</v>
      </c>
      <c r="AE34" s="9">
        <f t="shared" si="11"/>
        <v>70</v>
      </c>
      <c r="AF34" s="9">
        <f t="shared" si="11"/>
        <v>75</v>
      </c>
      <c r="AG34" s="9">
        <f t="shared" si="11"/>
        <v>17</v>
      </c>
      <c r="AH34" s="9">
        <f t="shared" si="11"/>
        <v>42</v>
      </c>
      <c r="AI34" s="9">
        <f t="shared" si="11"/>
        <v>7</v>
      </c>
      <c r="AJ34" s="9">
        <f t="shared" si="11"/>
        <v>73</v>
      </c>
      <c r="AK34" s="9">
        <f t="shared" si="11"/>
        <v>5</v>
      </c>
      <c r="AL34" s="9">
        <f t="shared" si="11"/>
        <v>4</v>
      </c>
      <c r="AM34" s="9">
        <f t="shared" si="11"/>
        <v>34</v>
      </c>
      <c r="AN34" s="9">
        <f t="shared" si="11"/>
        <v>72</v>
      </c>
      <c r="AO34" s="9">
        <f t="shared" si="11"/>
        <v>48</v>
      </c>
      <c r="AP34" s="9">
        <f t="shared" si="11"/>
        <v>30</v>
      </c>
      <c r="AQ34" s="9">
        <f t="shared" si="11"/>
        <v>68</v>
      </c>
      <c r="AR34" s="9">
        <f t="shared" si="11"/>
        <v>21</v>
      </c>
      <c r="AS34" s="9">
        <f t="shared" si="11"/>
        <v>20</v>
      </c>
      <c r="AT34" s="9">
        <f t="shared" si="11"/>
        <v>3</v>
      </c>
      <c r="AU34" s="9">
        <f t="shared" si="11"/>
        <v>24</v>
      </c>
      <c r="AV34" s="9">
        <f t="shared" si="11"/>
        <v>31</v>
      </c>
      <c r="AW34" s="9">
        <f t="shared" si="11"/>
        <v>49</v>
      </c>
      <c r="AX34" s="9">
        <f t="shared" si="11"/>
        <v>55</v>
      </c>
      <c r="AY34" s="9">
        <f t="shared" si="11"/>
        <v>2</v>
      </c>
      <c r="AZ34" s="9">
        <f t="shared" si="11"/>
        <v>29</v>
      </c>
      <c r="BA34" s="9">
        <f t="shared" si="11"/>
        <v>61</v>
      </c>
      <c r="BB34" s="9">
        <f t="shared" si="11"/>
        <v>22</v>
      </c>
      <c r="BC34" s="9">
        <f t="shared" si="11"/>
        <v>27</v>
      </c>
      <c r="BD34" s="9">
        <f t="shared" si="11"/>
        <v>65</v>
      </c>
      <c r="BE34" s="9">
        <f t="shared" si="11"/>
        <v>58</v>
      </c>
      <c r="BF34" s="9">
        <f t="shared" si="11"/>
        <v>65</v>
      </c>
      <c r="BG34" s="9">
        <f t="shared" si="11"/>
        <v>45</v>
      </c>
      <c r="BH34" s="9">
        <f t="shared" si="11"/>
        <v>63</v>
      </c>
      <c r="BI34" s="9">
        <f t="shared" si="11"/>
        <v>13</v>
      </c>
      <c r="BJ34" s="9">
        <f t="shared" si="11"/>
        <v>77</v>
      </c>
      <c r="BK34" s="9">
        <f t="shared" si="11"/>
        <v>79</v>
      </c>
      <c r="BL34" s="9">
        <f t="shared" si="11"/>
        <v>44</v>
      </c>
      <c r="BM34" s="9">
        <f t="shared" si="11"/>
        <v>50</v>
      </c>
      <c r="BN34" s="9">
        <f t="shared" si="11"/>
        <v>25</v>
      </c>
      <c r="BO34" s="9">
        <f t="shared" ref="BO34:CC34" si="12">RANK(BO10,$C10:$CC10)</f>
        <v>71</v>
      </c>
      <c r="BP34" s="9">
        <f t="shared" si="12"/>
        <v>53</v>
      </c>
      <c r="BQ34" s="9">
        <f t="shared" si="12"/>
        <v>40</v>
      </c>
      <c r="BR34" s="9">
        <f t="shared" si="12"/>
        <v>76</v>
      </c>
      <c r="BS34" s="9">
        <f t="shared" si="12"/>
        <v>47</v>
      </c>
      <c r="BT34" s="9">
        <f t="shared" si="12"/>
        <v>41</v>
      </c>
      <c r="BU34" s="9">
        <f t="shared" si="12"/>
        <v>46</v>
      </c>
      <c r="BV34" s="9">
        <f t="shared" si="12"/>
        <v>78</v>
      </c>
      <c r="BW34" s="9">
        <f t="shared" si="12"/>
        <v>12</v>
      </c>
      <c r="BX34" s="9">
        <f t="shared" si="12"/>
        <v>11</v>
      </c>
      <c r="BY34" s="9">
        <f t="shared" si="12"/>
        <v>37</v>
      </c>
      <c r="BZ34" s="9">
        <f t="shared" si="12"/>
        <v>8</v>
      </c>
      <c r="CA34" s="9">
        <f t="shared" si="12"/>
        <v>10</v>
      </c>
      <c r="CB34" s="9">
        <f t="shared" si="12"/>
        <v>19</v>
      </c>
      <c r="CC34" s="9">
        <f t="shared" si="12"/>
        <v>60</v>
      </c>
      <c r="CD34" s="10" t="s">
        <v>110</v>
      </c>
      <c r="CE34" s="10" t="s">
        <v>110</v>
      </c>
    </row>
    <row r="35" spans="1:83" x14ac:dyDescent="0.25">
      <c r="A35" s="2">
        <v>7</v>
      </c>
      <c r="B35" s="4" t="s">
        <v>7</v>
      </c>
      <c r="C35" s="9">
        <f t="shared" ref="C35:BN35" si="13">RANK(C11,$C11:$CC11)</f>
        <v>58</v>
      </c>
      <c r="D35" s="9">
        <f t="shared" si="13"/>
        <v>67</v>
      </c>
      <c r="E35" s="9">
        <f t="shared" si="13"/>
        <v>22</v>
      </c>
      <c r="F35" s="9">
        <f t="shared" si="13"/>
        <v>30</v>
      </c>
      <c r="G35" s="9">
        <f t="shared" si="13"/>
        <v>43</v>
      </c>
      <c r="H35" s="9">
        <f t="shared" si="13"/>
        <v>39</v>
      </c>
      <c r="I35" s="9">
        <f t="shared" si="13"/>
        <v>34</v>
      </c>
      <c r="J35" s="9">
        <f t="shared" si="13"/>
        <v>62</v>
      </c>
      <c r="K35" s="9">
        <f t="shared" si="13"/>
        <v>10</v>
      </c>
      <c r="L35" s="9">
        <f t="shared" si="13"/>
        <v>14</v>
      </c>
      <c r="M35" s="9">
        <f t="shared" si="13"/>
        <v>72</v>
      </c>
      <c r="N35" s="9">
        <f t="shared" si="13"/>
        <v>41</v>
      </c>
      <c r="O35" s="9">
        <f t="shared" si="13"/>
        <v>32</v>
      </c>
      <c r="P35" s="9">
        <f t="shared" si="13"/>
        <v>4</v>
      </c>
      <c r="Q35" s="9">
        <f t="shared" si="13"/>
        <v>58</v>
      </c>
      <c r="R35" s="9">
        <f t="shared" si="13"/>
        <v>52</v>
      </c>
      <c r="S35" s="9">
        <f t="shared" si="13"/>
        <v>60</v>
      </c>
      <c r="T35" s="9">
        <f t="shared" si="13"/>
        <v>17</v>
      </c>
      <c r="U35" s="9">
        <f t="shared" si="13"/>
        <v>40</v>
      </c>
      <c r="V35" s="9">
        <f t="shared" si="13"/>
        <v>21</v>
      </c>
      <c r="W35" s="9">
        <f t="shared" si="13"/>
        <v>68</v>
      </c>
      <c r="X35" s="9">
        <f t="shared" si="13"/>
        <v>29</v>
      </c>
      <c r="Y35" s="9">
        <f t="shared" si="13"/>
        <v>57</v>
      </c>
      <c r="Z35" s="9">
        <f t="shared" si="13"/>
        <v>70</v>
      </c>
      <c r="AA35" s="9">
        <f t="shared" si="13"/>
        <v>23</v>
      </c>
      <c r="AB35" s="9">
        <f>RANK(AB11,$C11:$CC11)</f>
        <v>7</v>
      </c>
      <c r="AC35" s="9">
        <f t="shared" si="13"/>
        <v>2</v>
      </c>
      <c r="AD35" s="9">
        <f t="shared" si="13"/>
        <v>35</v>
      </c>
      <c r="AE35" s="9">
        <f t="shared" si="13"/>
        <v>61</v>
      </c>
      <c r="AF35" s="9">
        <f t="shared" si="13"/>
        <v>78</v>
      </c>
      <c r="AG35" s="9">
        <f t="shared" si="13"/>
        <v>31</v>
      </c>
      <c r="AH35" s="9">
        <f t="shared" si="13"/>
        <v>50</v>
      </c>
      <c r="AI35" s="9">
        <f t="shared" si="13"/>
        <v>11</v>
      </c>
      <c r="AJ35" s="9">
        <f t="shared" si="13"/>
        <v>64</v>
      </c>
      <c r="AK35" s="9">
        <f t="shared" si="13"/>
        <v>8</v>
      </c>
      <c r="AL35" s="9">
        <f t="shared" si="13"/>
        <v>13</v>
      </c>
      <c r="AM35" s="9">
        <f t="shared" si="13"/>
        <v>33</v>
      </c>
      <c r="AN35" s="9">
        <f t="shared" si="13"/>
        <v>73</v>
      </c>
      <c r="AO35" s="9">
        <f t="shared" si="13"/>
        <v>44</v>
      </c>
      <c r="AP35" s="9">
        <f t="shared" si="13"/>
        <v>25</v>
      </c>
      <c r="AQ35" s="9">
        <f t="shared" si="13"/>
        <v>63</v>
      </c>
      <c r="AR35" s="9">
        <f t="shared" si="13"/>
        <v>18</v>
      </c>
      <c r="AS35" s="9">
        <f t="shared" si="13"/>
        <v>20</v>
      </c>
      <c r="AT35" s="9">
        <f t="shared" si="13"/>
        <v>1</v>
      </c>
      <c r="AU35" s="9">
        <f t="shared" si="13"/>
        <v>27</v>
      </c>
      <c r="AV35" s="9">
        <f t="shared" si="13"/>
        <v>36</v>
      </c>
      <c r="AW35" s="9">
        <f t="shared" si="13"/>
        <v>46</v>
      </c>
      <c r="AX35" s="9">
        <f t="shared" si="13"/>
        <v>49</v>
      </c>
      <c r="AY35" s="9">
        <f t="shared" si="13"/>
        <v>6</v>
      </c>
      <c r="AZ35" s="9">
        <f t="shared" si="13"/>
        <v>24</v>
      </c>
      <c r="BA35" s="9">
        <f t="shared" si="13"/>
        <v>54</v>
      </c>
      <c r="BB35" s="9">
        <f t="shared" si="13"/>
        <v>28</v>
      </c>
      <c r="BC35" s="9">
        <f t="shared" si="13"/>
        <v>16</v>
      </c>
      <c r="BD35" s="9">
        <f t="shared" si="13"/>
        <v>55</v>
      </c>
      <c r="BE35" s="9">
        <f t="shared" si="13"/>
        <v>69</v>
      </c>
      <c r="BF35" s="9">
        <f t="shared" si="13"/>
        <v>66</v>
      </c>
      <c r="BG35" s="9">
        <f t="shared" si="13"/>
        <v>48</v>
      </c>
      <c r="BH35" s="9">
        <f t="shared" si="13"/>
        <v>65</v>
      </c>
      <c r="BI35" s="9">
        <f t="shared" si="13"/>
        <v>19</v>
      </c>
      <c r="BJ35" s="9">
        <f t="shared" si="13"/>
        <v>77</v>
      </c>
      <c r="BK35" s="9">
        <f t="shared" si="13"/>
        <v>75</v>
      </c>
      <c r="BL35" s="9">
        <f t="shared" si="13"/>
        <v>51</v>
      </c>
      <c r="BM35" s="9">
        <f t="shared" si="13"/>
        <v>56</v>
      </c>
      <c r="BN35" s="9">
        <f t="shared" si="13"/>
        <v>9</v>
      </c>
      <c r="BO35" s="9">
        <f t="shared" ref="BO35:CC35" si="14">RANK(BO11,$C11:$CC11)</f>
        <v>71</v>
      </c>
      <c r="BP35" s="9">
        <f t="shared" si="14"/>
        <v>45</v>
      </c>
      <c r="BQ35" s="9">
        <f t="shared" si="14"/>
        <v>53</v>
      </c>
      <c r="BR35" s="9">
        <f t="shared" si="14"/>
        <v>76</v>
      </c>
      <c r="BS35" s="9">
        <f t="shared" si="14"/>
        <v>47</v>
      </c>
      <c r="BT35" s="9">
        <f t="shared" si="14"/>
        <v>37</v>
      </c>
      <c r="BU35" s="9">
        <f t="shared" si="14"/>
        <v>42</v>
      </c>
      <c r="BV35" s="9">
        <f t="shared" si="14"/>
        <v>79</v>
      </c>
      <c r="BW35" s="9">
        <f t="shared" si="14"/>
        <v>15</v>
      </c>
      <c r="BX35" s="9">
        <f t="shared" si="14"/>
        <v>12</v>
      </c>
      <c r="BY35" s="9">
        <f t="shared" si="14"/>
        <v>38</v>
      </c>
      <c r="BZ35" s="9">
        <f t="shared" si="14"/>
        <v>5</v>
      </c>
      <c r="CA35" s="9">
        <f t="shared" si="14"/>
        <v>3</v>
      </c>
      <c r="CB35" s="9">
        <f t="shared" si="14"/>
        <v>26</v>
      </c>
      <c r="CC35" s="9">
        <f t="shared" si="14"/>
        <v>73</v>
      </c>
      <c r="CD35" s="10" t="s">
        <v>110</v>
      </c>
      <c r="CE35" s="10" t="s">
        <v>110</v>
      </c>
    </row>
    <row r="36" spans="1:83" x14ac:dyDescent="0.25">
      <c r="A36" s="2">
        <v>8</v>
      </c>
      <c r="B36" s="4" t="s">
        <v>119</v>
      </c>
      <c r="C36" s="9">
        <f t="shared" ref="C36:BN36" si="15">RANK(C12,$C12:$CC12)</f>
        <v>50</v>
      </c>
      <c r="D36" s="9">
        <f t="shared" si="15"/>
        <v>69</v>
      </c>
      <c r="E36" s="9">
        <f t="shared" si="15"/>
        <v>15</v>
      </c>
      <c r="F36" s="9">
        <f t="shared" si="15"/>
        <v>31</v>
      </c>
      <c r="G36" s="9">
        <f t="shared" si="15"/>
        <v>40</v>
      </c>
      <c r="H36" s="9">
        <f t="shared" si="15"/>
        <v>41</v>
      </c>
      <c r="I36" s="9">
        <f t="shared" si="15"/>
        <v>29</v>
      </c>
      <c r="J36" s="9">
        <f t="shared" si="15"/>
        <v>67</v>
      </c>
      <c r="K36" s="9">
        <f t="shared" si="15"/>
        <v>11</v>
      </c>
      <c r="L36" s="9">
        <f t="shared" si="15"/>
        <v>18</v>
      </c>
      <c r="M36" s="9">
        <f t="shared" si="15"/>
        <v>73</v>
      </c>
      <c r="N36" s="9">
        <f t="shared" si="15"/>
        <v>46</v>
      </c>
      <c r="O36" s="9">
        <f t="shared" si="15"/>
        <v>32</v>
      </c>
      <c r="P36" s="9">
        <f t="shared" si="15"/>
        <v>6</v>
      </c>
      <c r="Q36" s="9">
        <f t="shared" si="15"/>
        <v>68</v>
      </c>
      <c r="R36" s="9">
        <f t="shared" si="15"/>
        <v>49</v>
      </c>
      <c r="S36" s="9">
        <f t="shared" si="15"/>
        <v>65</v>
      </c>
      <c r="T36" s="9">
        <f t="shared" si="15"/>
        <v>16</v>
      </c>
      <c r="U36" s="9">
        <f t="shared" si="15"/>
        <v>38</v>
      </c>
      <c r="V36" s="9">
        <f t="shared" si="15"/>
        <v>25</v>
      </c>
      <c r="W36" s="9">
        <f t="shared" si="15"/>
        <v>72</v>
      </c>
      <c r="X36" s="9">
        <f t="shared" si="15"/>
        <v>24</v>
      </c>
      <c r="Y36" s="9">
        <f t="shared" si="15"/>
        <v>57</v>
      </c>
      <c r="Z36" s="9">
        <f t="shared" si="15"/>
        <v>71</v>
      </c>
      <c r="AA36" s="9">
        <f t="shared" si="15"/>
        <v>20</v>
      </c>
      <c r="AB36" s="9">
        <f t="shared" si="15"/>
        <v>22</v>
      </c>
      <c r="AC36" s="9">
        <f t="shared" si="15"/>
        <v>2</v>
      </c>
      <c r="AD36" s="9">
        <f t="shared" si="15"/>
        <v>36</v>
      </c>
      <c r="AE36" s="9">
        <f t="shared" si="15"/>
        <v>51</v>
      </c>
      <c r="AF36" s="9">
        <f t="shared" si="15"/>
        <v>78</v>
      </c>
      <c r="AG36" s="9">
        <f t="shared" si="15"/>
        <v>33</v>
      </c>
      <c r="AH36" s="9">
        <f t="shared" si="15"/>
        <v>55</v>
      </c>
      <c r="AI36" s="9">
        <f t="shared" si="15"/>
        <v>9</v>
      </c>
      <c r="AJ36" s="9">
        <f t="shared" si="15"/>
        <v>57</v>
      </c>
      <c r="AK36" s="9">
        <f t="shared" si="15"/>
        <v>12</v>
      </c>
      <c r="AL36" s="9">
        <f t="shared" si="15"/>
        <v>21</v>
      </c>
      <c r="AM36" s="9">
        <f t="shared" si="15"/>
        <v>34</v>
      </c>
      <c r="AN36" s="9">
        <f t="shared" si="15"/>
        <v>76</v>
      </c>
      <c r="AO36" s="9">
        <f t="shared" si="15"/>
        <v>43</v>
      </c>
      <c r="AP36" s="9">
        <f t="shared" si="15"/>
        <v>28</v>
      </c>
      <c r="AQ36" s="9">
        <f t="shared" si="15"/>
        <v>62</v>
      </c>
      <c r="AR36" s="9">
        <f t="shared" si="15"/>
        <v>27</v>
      </c>
      <c r="AS36" s="9">
        <f t="shared" si="15"/>
        <v>26</v>
      </c>
      <c r="AT36" s="9">
        <f t="shared" si="15"/>
        <v>1</v>
      </c>
      <c r="AU36" s="9">
        <f t="shared" si="15"/>
        <v>30</v>
      </c>
      <c r="AV36" s="9">
        <f t="shared" si="15"/>
        <v>37</v>
      </c>
      <c r="AW36" s="9">
        <f t="shared" si="15"/>
        <v>44</v>
      </c>
      <c r="AX36" s="9">
        <f t="shared" si="15"/>
        <v>54</v>
      </c>
      <c r="AY36" s="9">
        <f t="shared" si="15"/>
        <v>8</v>
      </c>
      <c r="AZ36" s="9">
        <f t="shared" si="15"/>
        <v>23</v>
      </c>
      <c r="BA36" s="9">
        <f t="shared" si="15"/>
        <v>52</v>
      </c>
      <c r="BB36" s="9">
        <f t="shared" si="15"/>
        <v>19</v>
      </c>
      <c r="BC36" s="9">
        <f t="shared" si="15"/>
        <v>5</v>
      </c>
      <c r="BD36" s="9">
        <f t="shared" si="15"/>
        <v>61</v>
      </c>
      <c r="BE36" s="9">
        <f t="shared" si="15"/>
        <v>63</v>
      </c>
      <c r="BF36" s="9">
        <f t="shared" si="15"/>
        <v>60</v>
      </c>
      <c r="BG36" s="9">
        <f t="shared" si="15"/>
        <v>42</v>
      </c>
      <c r="BH36" s="9">
        <f t="shared" si="15"/>
        <v>64</v>
      </c>
      <c r="BI36" s="9">
        <f t="shared" si="15"/>
        <v>7</v>
      </c>
      <c r="BJ36" s="9">
        <f t="shared" si="15"/>
        <v>75</v>
      </c>
      <c r="BK36" s="9">
        <f t="shared" si="15"/>
        <v>70</v>
      </c>
      <c r="BL36" s="9">
        <f t="shared" si="15"/>
        <v>53</v>
      </c>
      <c r="BM36" s="9">
        <f t="shared" si="15"/>
        <v>59</v>
      </c>
      <c r="BN36" s="9">
        <f t="shared" si="15"/>
        <v>4</v>
      </c>
      <c r="BO36" s="9">
        <f t="shared" ref="BO36:CC36" si="16">RANK(BO12,$C12:$CC12)</f>
        <v>66</v>
      </c>
      <c r="BP36" s="9">
        <f t="shared" si="16"/>
        <v>35</v>
      </c>
      <c r="BQ36" s="9">
        <f t="shared" si="16"/>
        <v>56</v>
      </c>
      <c r="BR36" s="9">
        <f t="shared" si="16"/>
        <v>74</v>
      </c>
      <c r="BS36" s="9">
        <f t="shared" si="16"/>
        <v>48</v>
      </c>
      <c r="BT36" s="9">
        <f t="shared" si="16"/>
        <v>39</v>
      </c>
      <c r="BU36" s="9">
        <f t="shared" si="16"/>
        <v>47</v>
      </c>
      <c r="BV36" s="9">
        <f t="shared" si="16"/>
        <v>79</v>
      </c>
      <c r="BW36" s="9">
        <f t="shared" si="16"/>
        <v>14</v>
      </c>
      <c r="BX36" s="9">
        <f t="shared" si="16"/>
        <v>17</v>
      </c>
      <c r="BY36" s="9">
        <f t="shared" si="16"/>
        <v>45</v>
      </c>
      <c r="BZ36" s="9">
        <f t="shared" si="16"/>
        <v>10</v>
      </c>
      <c r="CA36" s="9">
        <f t="shared" si="16"/>
        <v>3</v>
      </c>
      <c r="CB36" s="9">
        <f t="shared" si="16"/>
        <v>13</v>
      </c>
      <c r="CC36" s="9">
        <f t="shared" si="16"/>
        <v>77</v>
      </c>
      <c r="CD36" s="10" t="s">
        <v>110</v>
      </c>
      <c r="CE36" s="10" t="s">
        <v>110</v>
      </c>
    </row>
    <row r="37" spans="1:83" x14ac:dyDescent="0.25">
      <c r="A37" s="2">
        <v>9</v>
      </c>
      <c r="B37" s="4" t="s">
        <v>120</v>
      </c>
      <c r="C37" s="9">
        <f t="shared" ref="C37:BN37" si="17">RANK(C13,$C13:$CC13)</f>
        <v>65</v>
      </c>
      <c r="D37" s="9">
        <f t="shared" si="17"/>
        <v>67</v>
      </c>
      <c r="E37" s="9">
        <f t="shared" si="17"/>
        <v>18</v>
      </c>
      <c r="F37" s="9">
        <f t="shared" si="17"/>
        <v>35</v>
      </c>
      <c r="G37" s="9">
        <f t="shared" si="17"/>
        <v>55</v>
      </c>
      <c r="H37" s="9">
        <f t="shared" si="17"/>
        <v>40</v>
      </c>
      <c r="I37" s="9">
        <f t="shared" si="17"/>
        <v>41</v>
      </c>
      <c r="J37" s="9">
        <f t="shared" si="17"/>
        <v>60</v>
      </c>
      <c r="K37" s="9">
        <f t="shared" si="17"/>
        <v>21</v>
      </c>
      <c r="L37" s="9">
        <f t="shared" si="17"/>
        <v>5</v>
      </c>
      <c r="M37" s="9">
        <f t="shared" si="17"/>
        <v>72</v>
      </c>
      <c r="N37" s="9">
        <f t="shared" si="17"/>
        <v>39</v>
      </c>
      <c r="O37" s="9">
        <f t="shared" si="17"/>
        <v>23</v>
      </c>
      <c r="P37" s="9">
        <f t="shared" si="17"/>
        <v>10</v>
      </c>
      <c r="Q37" s="9">
        <f t="shared" si="17"/>
        <v>57</v>
      </c>
      <c r="R37" s="9">
        <f t="shared" si="17"/>
        <v>53</v>
      </c>
      <c r="S37" s="9">
        <f t="shared" si="17"/>
        <v>54</v>
      </c>
      <c r="T37" s="9">
        <f t="shared" si="17"/>
        <v>19</v>
      </c>
      <c r="U37" s="9">
        <f t="shared" si="17"/>
        <v>37</v>
      </c>
      <c r="V37" s="9">
        <f t="shared" si="17"/>
        <v>22</v>
      </c>
      <c r="W37" s="9">
        <f t="shared" si="17"/>
        <v>75</v>
      </c>
      <c r="X37" s="9">
        <f t="shared" si="17"/>
        <v>34</v>
      </c>
      <c r="Y37" s="9">
        <f t="shared" si="17"/>
        <v>46</v>
      </c>
      <c r="Z37" s="9">
        <f t="shared" si="17"/>
        <v>62</v>
      </c>
      <c r="AA37" s="9">
        <f t="shared" si="17"/>
        <v>20</v>
      </c>
      <c r="AB37" s="9">
        <f t="shared" si="17"/>
        <v>4</v>
      </c>
      <c r="AC37" s="9">
        <f t="shared" si="17"/>
        <v>8</v>
      </c>
      <c r="AD37" s="9">
        <f t="shared" si="17"/>
        <v>26</v>
      </c>
      <c r="AE37" s="9">
        <f t="shared" si="17"/>
        <v>70</v>
      </c>
      <c r="AF37" s="9">
        <f t="shared" si="17"/>
        <v>70</v>
      </c>
      <c r="AG37" s="9">
        <f t="shared" si="17"/>
        <v>7</v>
      </c>
      <c r="AH37" s="9">
        <f t="shared" si="17"/>
        <v>50</v>
      </c>
      <c r="AI37" s="9">
        <f t="shared" si="17"/>
        <v>1</v>
      </c>
      <c r="AJ37" s="9">
        <f t="shared" si="17"/>
        <v>61</v>
      </c>
      <c r="AK37" s="9">
        <f t="shared" si="17"/>
        <v>12</v>
      </c>
      <c r="AL37" s="9">
        <f t="shared" si="17"/>
        <v>15</v>
      </c>
      <c r="AM37" s="9">
        <f t="shared" si="17"/>
        <v>30</v>
      </c>
      <c r="AN37" s="9">
        <f t="shared" si="17"/>
        <v>76</v>
      </c>
      <c r="AO37" s="9">
        <f t="shared" si="17"/>
        <v>48</v>
      </c>
      <c r="AP37" s="9">
        <f t="shared" si="17"/>
        <v>33</v>
      </c>
      <c r="AQ37" s="9">
        <f t="shared" si="17"/>
        <v>66</v>
      </c>
      <c r="AR37" s="9">
        <f t="shared" si="17"/>
        <v>13</v>
      </c>
      <c r="AS37" s="9">
        <f t="shared" si="17"/>
        <v>28</v>
      </c>
      <c r="AT37" s="9">
        <f t="shared" si="17"/>
        <v>2</v>
      </c>
      <c r="AU37" s="9">
        <f t="shared" si="17"/>
        <v>16</v>
      </c>
      <c r="AV37" s="9">
        <f t="shared" si="17"/>
        <v>32</v>
      </c>
      <c r="AW37" s="9">
        <f t="shared" si="17"/>
        <v>38</v>
      </c>
      <c r="AX37" s="9">
        <f t="shared" si="17"/>
        <v>42</v>
      </c>
      <c r="AY37" s="9">
        <f t="shared" si="17"/>
        <v>6</v>
      </c>
      <c r="AZ37" s="9">
        <f t="shared" si="17"/>
        <v>17</v>
      </c>
      <c r="BA37" s="9">
        <f t="shared" si="17"/>
        <v>44</v>
      </c>
      <c r="BB37" s="9">
        <f t="shared" si="17"/>
        <v>25</v>
      </c>
      <c r="BC37" s="9">
        <f t="shared" si="17"/>
        <v>31</v>
      </c>
      <c r="BD37" s="9">
        <f t="shared" si="17"/>
        <v>59</v>
      </c>
      <c r="BE37" s="9">
        <f t="shared" si="17"/>
        <v>56</v>
      </c>
      <c r="BF37" s="9">
        <f t="shared" si="17"/>
        <v>73</v>
      </c>
      <c r="BG37" s="9">
        <f t="shared" si="17"/>
        <v>52</v>
      </c>
      <c r="BH37" s="9">
        <f t="shared" si="17"/>
        <v>64</v>
      </c>
      <c r="BI37" s="9">
        <f t="shared" si="17"/>
        <v>11</v>
      </c>
      <c r="BJ37" s="9">
        <f t="shared" si="17"/>
        <v>77</v>
      </c>
      <c r="BK37" s="9">
        <f t="shared" si="17"/>
        <v>68</v>
      </c>
      <c r="BL37" s="9">
        <f t="shared" si="17"/>
        <v>47</v>
      </c>
      <c r="BM37" s="9">
        <f t="shared" si="17"/>
        <v>58</v>
      </c>
      <c r="BN37" s="9">
        <f t="shared" si="17"/>
        <v>36</v>
      </c>
      <c r="BO37" s="9">
        <f t="shared" ref="BO37:CC37" si="18">RANK(BO13,$C13:$CC13)</f>
        <v>69</v>
      </c>
      <c r="BP37" s="9">
        <f t="shared" si="18"/>
        <v>63</v>
      </c>
      <c r="BQ37" s="9">
        <f t="shared" si="18"/>
        <v>51</v>
      </c>
      <c r="BR37" s="9">
        <f t="shared" si="18"/>
        <v>78</v>
      </c>
      <c r="BS37" s="9">
        <f t="shared" si="18"/>
        <v>48</v>
      </c>
      <c r="BT37" s="9">
        <f t="shared" si="18"/>
        <v>43</v>
      </c>
      <c r="BU37" s="9">
        <f t="shared" si="18"/>
        <v>45</v>
      </c>
      <c r="BV37" s="9">
        <f t="shared" si="18"/>
        <v>79</v>
      </c>
      <c r="BW37" s="9">
        <f t="shared" si="18"/>
        <v>24</v>
      </c>
      <c r="BX37" s="9">
        <f t="shared" si="18"/>
        <v>9</v>
      </c>
      <c r="BY37" s="9">
        <f t="shared" si="18"/>
        <v>27</v>
      </c>
      <c r="BZ37" s="9">
        <f t="shared" si="18"/>
        <v>3</v>
      </c>
      <c r="CA37" s="9">
        <f t="shared" si="18"/>
        <v>14</v>
      </c>
      <c r="CB37" s="9">
        <f t="shared" si="18"/>
        <v>29</v>
      </c>
      <c r="CC37" s="9">
        <f t="shared" si="18"/>
        <v>74</v>
      </c>
      <c r="CD37" s="10" t="s">
        <v>110</v>
      </c>
      <c r="CE37" s="10" t="s">
        <v>110</v>
      </c>
    </row>
    <row r="38" spans="1:83" x14ac:dyDescent="0.25">
      <c r="A38" s="2">
        <v>10</v>
      </c>
      <c r="B38" s="4" t="s">
        <v>121</v>
      </c>
      <c r="C38" s="9">
        <f t="shared" ref="C38:BN38" si="19">RANK(C14,$C14:$CC14)</f>
        <v>67</v>
      </c>
      <c r="D38" s="9">
        <f t="shared" si="19"/>
        <v>61</v>
      </c>
      <c r="E38" s="9">
        <f t="shared" si="19"/>
        <v>11</v>
      </c>
      <c r="F38" s="9">
        <f t="shared" si="19"/>
        <v>30</v>
      </c>
      <c r="G38" s="9">
        <f t="shared" si="19"/>
        <v>48</v>
      </c>
      <c r="H38" s="9">
        <f t="shared" si="19"/>
        <v>36</v>
      </c>
      <c r="I38" s="9">
        <f t="shared" si="19"/>
        <v>28</v>
      </c>
      <c r="J38" s="9">
        <f t="shared" si="19"/>
        <v>65</v>
      </c>
      <c r="K38" s="9">
        <f t="shared" si="19"/>
        <v>13</v>
      </c>
      <c r="L38" s="9">
        <f t="shared" si="19"/>
        <v>18</v>
      </c>
      <c r="M38" s="9">
        <f t="shared" si="19"/>
        <v>74</v>
      </c>
      <c r="N38" s="9">
        <f t="shared" si="19"/>
        <v>53</v>
      </c>
      <c r="O38" s="9">
        <f t="shared" si="19"/>
        <v>35</v>
      </c>
      <c r="P38" s="9">
        <f t="shared" si="19"/>
        <v>7</v>
      </c>
      <c r="Q38" s="9">
        <f t="shared" si="19"/>
        <v>57</v>
      </c>
      <c r="R38" s="9">
        <f t="shared" si="19"/>
        <v>43</v>
      </c>
      <c r="S38" s="9">
        <f t="shared" si="19"/>
        <v>65</v>
      </c>
      <c r="T38" s="9">
        <f t="shared" si="19"/>
        <v>14</v>
      </c>
      <c r="U38" s="9">
        <f t="shared" si="19"/>
        <v>46</v>
      </c>
      <c r="V38" s="9">
        <f t="shared" si="19"/>
        <v>24</v>
      </c>
      <c r="W38" s="9">
        <f t="shared" si="19"/>
        <v>74</v>
      </c>
      <c r="X38" s="9">
        <f t="shared" si="19"/>
        <v>21</v>
      </c>
      <c r="Y38" s="9">
        <f t="shared" si="19"/>
        <v>59</v>
      </c>
      <c r="Z38" s="9">
        <f t="shared" si="19"/>
        <v>60</v>
      </c>
      <c r="AA38" s="9">
        <f t="shared" si="19"/>
        <v>20</v>
      </c>
      <c r="AB38" s="9">
        <f t="shared" si="19"/>
        <v>15</v>
      </c>
      <c r="AC38" s="9">
        <f t="shared" si="19"/>
        <v>9</v>
      </c>
      <c r="AD38" s="9">
        <f t="shared" si="19"/>
        <v>34</v>
      </c>
      <c r="AE38" s="9">
        <f t="shared" si="19"/>
        <v>55</v>
      </c>
      <c r="AF38" s="9">
        <f t="shared" si="19"/>
        <v>72</v>
      </c>
      <c r="AG38" s="9">
        <f t="shared" si="19"/>
        <v>33</v>
      </c>
      <c r="AH38" s="9">
        <f t="shared" si="19"/>
        <v>44</v>
      </c>
      <c r="AI38" s="9">
        <f t="shared" si="19"/>
        <v>16</v>
      </c>
      <c r="AJ38" s="9">
        <f t="shared" si="19"/>
        <v>68</v>
      </c>
      <c r="AK38" s="9">
        <f t="shared" si="19"/>
        <v>11</v>
      </c>
      <c r="AL38" s="9">
        <f t="shared" si="19"/>
        <v>8</v>
      </c>
      <c r="AM38" s="9">
        <f t="shared" si="19"/>
        <v>23</v>
      </c>
      <c r="AN38" s="9">
        <f t="shared" si="19"/>
        <v>79</v>
      </c>
      <c r="AO38" s="9">
        <f t="shared" si="19"/>
        <v>37</v>
      </c>
      <c r="AP38" s="9">
        <f t="shared" si="19"/>
        <v>27</v>
      </c>
      <c r="AQ38" s="9">
        <f t="shared" si="19"/>
        <v>63</v>
      </c>
      <c r="AR38" s="9">
        <f t="shared" si="19"/>
        <v>19</v>
      </c>
      <c r="AS38" s="9">
        <f t="shared" si="19"/>
        <v>25</v>
      </c>
      <c r="AT38" s="9">
        <f t="shared" si="19"/>
        <v>1</v>
      </c>
      <c r="AU38" s="9">
        <f t="shared" si="19"/>
        <v>32</v>
      </c>
      <c r="AV38" s="9">
        <f t="shared" si="19"/>
        <v>38</v>
      </c>
      <c r="AW38" s="9">
        <f t="shared" si="19"/>
        <v>51</v>
      </c>
      <c r="AX38" s="9">
        <f t="shared" si="19"/>
        <v>54</v>
      </c>
      <c r="AY38" s="9">
        <f t="shared" si="19"/>
        <v>6</v>
      </c>
      <c r="AZ38" s="9">
        <f t="shared" si="19"/>
        <v>29</v>
      </c>
      <c r="BA38" s="9">
        <f t="shared" si="19"/>
        <v>55</v>
      </c>
      <c r="BB38" s="9">
        <f t="shared" si="19"/>
        <v>17</v>
      </c>
      <c r="BC38" s="9">
        <f t="shared" si="19"/>
        <v>31</v>
      </c>
      <c r="BD38" s="9">
        <f t="shared" si="19"/>
        <v>47</v>
      </c>
      <c r="BE38" s="9">
        <f t="shared" si="19"/>
        <v>71</v>
      </c>
      <c r="BF38" s="9">
        <f t="shared" si="19"/>
        <v>63</v>
      </c>
      <c r="BG38" s="9">
        <f t="shared" si="19"/>
        <v>40</v>
      </c>
      <c r="BH38" s="9">
        <f t="shared" si="19"/>
        <v>68</v>
      </c>
      <c r="BI38" s="9">
        <f t="shared" si="19"/>
        <v>3</v>
      </c>
      <c r="BJ38" s="9">
        <f t="shared" si="19"/>
        <v>78</v>
      </c>
      <c r="BK38" s="9">
        <f t="shared" si="19"/>
        <v>73</v>
      </c>
      <c r="BL38" s="9">
        <f t="shared" si="19"/>
        <v>52</v>
      </c>
      <c r="BM38" s="9">
        <f t="shared" si="19"/>
        <v>49</v>
      </c>
      <c r="BN38" s="9">
        <f t="shared" si="19"/>
        <v>5</v>
      </c>
      <c r="BO38" s="9">
        <f t="shared" ref="BO38:CC38" si="20">RANK(BO14,$C14:$CC14)</f>
        <v>62</v>
      </c>
      <c r="BP38" s="9">
        <f t="shared" si="20"/>
        <v>41</v>
      </c>
      <c r="BQ38" s="9">
        <f t="shared" si="20"/>
        <v>58</v>
      </c>
      <c r="BR38" s="9">
        <f t="shared" si="20"/>
        <v>77</v>
      </c>
      <c r="BS38" s="9">
        <f t="shared" si="20"/>
        <v>45</v>
      </c>
      <c r="BT38" s="9">
        <f t="shared" si="20"/>
        <v>39</v>
      </c>
      <c r="BU38" s="9">
        <f t="shared" si="20"/>
        <v>50</v>
      </c>
      <c r="BV38" s="9">
        <f t="shared" si="20"/>
        <v>74</v>
      </c>
      <c r="BW38" s="9">
        <f t="shared" si="20"/>
        <v>4</v>
      </c>
      <c r="BX38" s="9">
        <f t="shared" si="20"/>
        <v>22</v>
      </c>
      <c r="BY38" s="9">
        <f t="shared" si="20"/>
        <v>41</v>
      </c>
      <c r="BZ38" s="9">
        <f t="shared" si="20"/>
        <v>10</v>
      </c>
      <c r="CA38" s="9">
        <f t="shared" si="20"/>
        <v>2</v>
      </c>
      <c r="CB38" s="9">
        <f t="shared" si="20"/>
        <v>26</v>
      </c>
      <c r="CC38" s="9">
        <f t="shared" si="20"/>
        <v>70</v>
      </c>
      <c r="CD38" s="10" t="s">
        <v>110</v>
      </c>
      <c r="CE38" s="10" t="s">
        <v>110</v>
      </c>
    </row>
    <row r="39" spans="1:83" x14ac:dyDescent="0.25">
      <c r="A39" s="2">
        <v>11</v>
      </c>
      <c r="B39" s="4" t="s">
        <v>8</v>
      </c>
      <c r="C39" s="9">
        <f t="shared" ref="C39:BN39" si="21">RANK(C15,$C15:$CC15)</f>
        <v>56</v>
      </c>
      <c r="D39" s="9">
        <f t="shared" si="21"/>
        <v>68</v>
      </c>
      <c r="E39" s="9">
        <f t="shared" si="21"/>
        <v>24</v>
      </c>
      <c r="F39" s="9">
        <f t="shared" si="21"/>
        <v>26</v>
      </c>
      <c r="G39" s="9">
        <f t="shared" si="21"/>
        <v>44</v>
      </c>
      <c r="H39" s="9">
        <f t="shared" si="21"/>
        <v>39</v>
      </c>
      <c r="I39" s="9">
        <f t="shared" si="21"/>
        <v>12</v>
      </c>
      <c r="J39" s="9">
        <f t="shared" si="21"/>
        <v>60</v>
      </c>
      <c r="K39" s="9">
        <f t="shared" si="21"/>
        <v>3</v>
      </c>
      <c r="L39" s="9">
        <f t="shared" si="21"/>
        <v>22</v>
      </c>
      <c r="M39" s="9">
        <f t="shared" si="21"/>
        <v>72</v>
      </c>
      <c r="N39" s="9">
        <f t="shared" si="21"/>
        <v>41</v>
      </c>
      <c r="O39" s="9">
        <f t="shared" si="21"/>
        <v>35</v>
      </c>
      <c r="P39" s="9">
        <f t="shared" si="21"/>
        <v>14</v>
      </c>
      <c r="Q39" s="9">
        <f t="shared" si="21"/>
        <v>69</v>
      </c>
      <c r="R39" s="9">
        <f t="shared" si="21"/>
        <v>55</v>
      </c>
      <c r="S39" s="9">
        <f t="shared" si="21"/>
        <v>64</v>
      </c>
      <c r="T39" s="9">
        <f t="shared" si="21"/>
        <v>22</v>
      </c>
      <c r="U39" s="9">
        <f t="shared" si="21"/>
        <v>46</v>
      </c>
      <c r="V39" s="9">
        <f t="shared" si="21"/>
        <v>28</v>
      </c>
      <c r="W39" s="9">
        <f t="shared" si="21"/>
        <v>63</v>
      </c>
      <c r="X39" s="9">
        <f t="shared" si="21"/>
        <v>17</v>
      </c>
      <c r="Y39" s="9">
        <f t="shared" si="21"/>
        <v>59</v>
      </c>
      <c r="Z39" s="9">
        <f t="shared" si="21"/>
        <v>67</v>
      </c>
      <c r="AA39" s="9">
        <f t="shared" si="21"/>
        <v>7</v>
      </c>
      <c r="AB39" s="9">
        <f t="shared" si="21"/>
        <v>11</v>
      </c>
      <c r="AC39" s="9">
        <f t="shared" si="21"/>
        <v>4</v>
      </c>
      <c r="AD39" s="9">
        <f t="shared" si="21"/>
        <v>34</v>
      </c>
      <c r="AE39" s="9">
        <f t="shared" si="21"/>
        <v>58</v>
      </c>
      <c r="AF39" s="9">
        <f t="shared" si="21"/>
        <v>77</v>
      </c>
      <c r="AG39" s="9">
        <f t="shared" si="21"/>
        <v>33</v>
      </c>
      <c r="AH39" s="9">
        <f t="shared" si="21"/>
        <v>45</v>
      </c>
      <c r="AI39" s="9">
        <f t="shared" si="21"/>
        <v>19</v>
      </c>
      <c r="AJ39" s="9">
        <f t="shared" si="21"/>
        <v>61</v>
      </c>
      <c r="AK39" s="9">
        <f t="shared" si="21"/>
        <v>13</v>
      </c>
      <c r="AL39" s="9">
        <f t="shared" si="21"/>
        <v>9</v>
      </c>
      <c r="AM39" s="9">
        <f t="shared" si="21"/>
        <v>30</v>
      </c>
      <c r="AN39" s="9">
        <f t="shared" si="21"/>
        <v>76</v>
      </c>
      <c r="AO39" s="9">
        <f t="shared" si="21"/>
        <v>36</v>
      </c>
      <c r="AP39" s="9">
        <f t="shared" si="21"/>
        <v>20</v>
      </c>
      <c r="AQ39" s="9">
        <f t="shared" si="21"/>
        <v>65</v>
      </c>
      <c r="AR39" s="9">
        <f t="shared" si="21"/>
        <v>25</v>
      </c>
      <c r="AS39" s="9">
        <f t="shared" si="21"/>
        <v>27</v>
      </c>
      <c r="AT39" s="9">
        <f t="shared" si="21"/>
        <v>1</v>
      </c>
      <c r="AU39" s="9">
        <f t="shared" si="21"/>
        <v>32</v>
      </c>
      <c r="AV39" s="9">
        <f t="shared" si="21"/>
        <v>37</v>
      </c>
      <c r="AW39" s="9">
        <f t="shared" si="21"/>
        <v>49</v>
      </c>
      <c r="AX39" s="9">
        <f t="shared" si="21"/>
        <v>51</v>
      </c>
      <c r="AY39" s="9">
        <f t="shared" si="21"/>
        <v>5</v>
      </c>
      <c r="AZ39" s="9">
        <f t="shared" si="21"/>
        <v>15</v>
      </c>
      <c r="BA39" s="9">
        <f t="shared" si="21"/>
        <v>53</v>
      </c>
      <c r="BB39" s="9">
        <f t="shared" si="21"/>
        <v>29</v>
      </c>
      <c r="BC39" s="9">
        <f t="shared" si="21"/>
        <v>21</v>
      </c>
      <c r="BD39" s="9">
        <f t="shared" si="21"/>
        <v>57</v>
      </c>
      <c r="BE39" s="9">
        <f t="shared" si="21"/>
        <v>72</v>
      </c>
      <c r="BF39" s="9">
        <f t="shared" si="21"/>
        <v>61</v>
      </c>
      <c r="BG39" s="9">
        <f t="shared" si="21"/>
        <v>40</v>
      </c>
      <c r="BH39" s="9">
        <f t="shared" si="21"/>
        <v>70</v>
      </c>
      <c r="BI39" s="9">
        <f t="shared" si="21"/>
        <v>2</v>
      </c>
      <c r="BJ39" s="9">
        <f t="shared" si="21"/>
        <v>74</v>
      </c>
      <c r="BK39" s="9">
        <f t="shared" si="21"/>
        <v>78</v>
      </c>
      <c r="BL39" s="9">
        <f t="shared" si="21"/>
        <v>47</v>
      </c>
      <c r="BM39" s="9">
        <f t="shared" si="21"/>
        <v>54</v>
      </c>
      <c r="BN39" s="9">
        <f t="shared" si="21"/>
        <v>8</v>
      </c>
      <c r="BO39" s="9">
        <f t="shared" ref="BO39:CC39" si="22">RANK(BO15,$C15:$CC15)</f>
        <v>66</v>
      </c>
      <c r="BP39" s="9">
        <f t="shared" si="22"/>
        <v>43</v>
      </c>
      <c r="BQ39" s="9">
        <f t="shared" si="22"/>
        <v>52</v>
      </c>
      <c r="BR39" s="9">
        <f t="shared" si="22"/>
        <v>74</v>
      </c>
      <c r="BS39" s="9">
        <f t="shared" si="22"/>
        <v>50</v>
      </c>
      <c r="BT39" s="9">
        <f t="shared" si="22"/>
        <v>38</v>
      </c>
      <c r="BU39" s="9">
        <f t="shared" si="22"/>
        <v>48</v>
      </c>
      <c r="BV39" s="9">
        <f t="shared" si="22"/>
        <v>79</v>
      </c>
      <c r="BW39" s="9">
        <f t="shared" si="22"/>
        <v>10</v>
      </c>
      <c r="BX39" s="9">
        <f t="shared" si="22"/>
        <v>18</v>
      </c>
      <c r="BY39" s="9">
        <f t="shared" si="22"/>
        <v>42</v>
      </c>
      <c r="BZ39" s="9">
        <f t="shared" si="22"/>
        <v>16</v>
      </c>
      <c r="CA39" s="9">
        <f t="shared" si="22"/>
        <v>6</v>
      </c>
      <c r="CB39" s="9">
        <f t="shared" si="22"/>
        <v>31</v>
      </c>
      <c r="CC39" s="9">
        <f t="shared" si="22"/>
        <v>71</v>
      </c>
      <c r="CD39" s="10" t="s">
        <v>110</v>
      </c>
      <c r="CE39" s="10" t="s">
        <v>110</v>
      </c>
    </row>
    <row r="40" spans="1:83" x14ac:dyDescent="0.25">
      <c r="A40" s="2">
        <v>12</v>
      </c>
      <c r="B40" s="4" t="s">
        <v>122</v>
      </c>
      <c r="C40" s="9">
        <f t="shared" ref="C40:BN40" si="23">RANK(C16,$C16:$CC16)</f>
        <v>52</v>
      </c>
      <c r="D40" s="9">
        <f t="shared" si="23"/>
        <v>58</v>
      </c>
      <c r="E40" s="9">
        <f t="shared" si="23"/>
        <v>26</v>
      </c>
      <c r="F40" s="9">
        <f t="shared" si="23"/>
        <v>29</v>
      </c>
      <c r="G40" s="9">
        <f t="shared" si="23"/>
        <v>38</v>
      </c>
      <c r="H40" s="9">
        <f t="shared" si="23"/>
        <v>39</v>
      </c>
      <c r="I40" s="9">
        <f t="shared" si="23"/>
        <v>18</v>
      </c>
      <c r="J40" s="9">
        <f t="shared" si="23"/>
        <v>64</v>
      </c>
      <c r="K40" s="9">
        <f t="shared" si="23"/>
        <v>4</v>
      </c>
      <c r="L40" s="9">
        <f t="shared" si="23"/>
        <v>15</v>
      </c>
      <c r="M40" s="9">
        <f t="shared" si="23"/>
        <v>76</v>
      </c>
      <c r="N40" s="9">
        <f t="shared" si="23"/>
        <v>46</v>
      </c>
      <c r="O40" s="9">
        <f t="shared" si="23"/>
        <v>33</v>
      </c>
      <c r="P40" s="9">
        <f t="shared" si="23"/>
        <v>11</v>
      </c>
      <c r="Q40" s="9">
        <f t="shared" si="23"/>
        <v>72</v>
      </c>
      <c r="R40" s="9">
        <f t="shared" si="23"/>
        <v>53</v>
      </c>
      <c r="S40" s="9">
        <f t="shared" si="23"/>
        <v>67</v>
      </c>
      <c r="T40" s="9">
        <f t="shared" si="23"/>
        <v>22</v>
      </c>
      <c r="U40" s="9">
        <f t="shared" si="23"/>
        <v>43</v>
      </c>
      <c r="V40" s="9">
        <f t="shared" si="23"/>
        <v>25</v>
      </c>
      <c r="W40" s="9">
        <f t="shared" si="23"/>
        <v>69</v>
      </c>
      <c r="X40" s="9">
        <f t="shared" si="23"/>
        <v>17</v>
      </c>
      <c r="Y40" s="9">
        <f t="shared" si="23"/>
        <v>56</v>
      </c>
      <c r="Z40" s="9">
        <f t="shared" si="23"/>
        <v>55</v>
      </c>
      <c r="AA40" s="9">
        <f t="shared" si="23"/>
        <v>30</v>
      </c>
      <c r="AB40" s="9">
        <f t="shared" si="23"/>
        <v>7</v>
      </c>
      <c r="AC40" s="9">
        <f t="shared" si="23"/>
        <v>9</v>
      </c>
      <c r="AD40" s="9">
        <f t="shared" si="23"/>
        <v>35</v>
      </c>
      <c r="AE40" s="9">
        <f t="shared" si="23"/>
        <v>60</v>
      </c>
      <c r="AF40" s="9">
        <f t="shared" si="23"/>
        <v>73</v>
      </c>
      <c r="AG40" s="9">
        <f t="shared" si="23"/>
        <v>23</v>
      </c>
      <c r="AH40" s="9">
        <f t="shared" si="23"/>
        <v>57</v>
      </c>
      <c r="AI40" s="9">
        <f t="shared" si="23"/>
        <v>14</v>
      </c>
      <c r="AJ40" s="9">
        <f t="shared" si="23"/>
        <v>70</v>
      </c>
      <c r="AK40" s="9">
        <f t="shared" si="23"/>
        <v>13</v>
      </c>
      <c r="AL40" s="9">
        <f t="shared" si="23"/>
        <v>20</v>
      </c>
      <c r="AM40" s="9">
        <f t="shared" si="23"/>
        <v>34</v>
      </c>
      <c r="AN40" s="9">
        <f t="shared" si="23"/>
        <v>78</v>
      </c>
      <c r="AO40" s="9">
        <f t="shared" si="23"/>
        <v>40</v>
      </c>
      <c r="AP40" s="9">
        <f t="shared" si="23"/>
        <v>19</v>
      </c>
      <c r="AQ40" s="9">
        <f t="shared" si="23"/>
        <v>54</v>
      </c>
      <c r="AR40" s="9">
        <f t="shared" si="23"/>
        <v>31</v>
      </c>
      <c r="AS40" s="9">
        <f t="shared" si="23"/>
        <v>28</v>
      </c>
      <c r="AT40" s="9">
        <f t="shared" si="23"/>
        <v>1</v>
      </c>
      <c r="AU40" s="9">
        <f t="shared" si="23"/>
        <v>16</v>
      </c>
      <c r="AV40" s="9">
        <f t="shared" si="23"/>
        <v>36</v>
      </c>
      <c r="AW40" s="9">
        <f t="shared" si="23"/>
        <v>48</v>
      </c>
      <c r="AX40" s="9">
        <f t="shared" si="23"/>
        <v>50</v>
      </c>
      <c r="AY40" s="9">
        <f t="shared" si="23"/>
        <v>5</v>
      </c>
      <c r="AZ40" s="9">
        <f t="shared" si="23"/>
        <v>24</v>
      </c>
      <c r="BA40" s="9">
        <f t="shared" si="23"/>
        <v>47</v>
      </c>
      <c r="BB40" s="9">
        <f t="shared" si="23"/>
        <v>27</v>
      </c>
      <c r="BC40" s="9">
        <f t="shared" si="23"/>
        <v>12</v>
      </c>
      <c r="BD40" s="9">
        <f t="shared" si="23"/>
        <v>59</v>
      </c>
      <c r="BE40" s="9">
        <f t="shared" si="23"/>
        <v>66</v>
      </c>
      <c r="BF40" s="9">
        <f t="shared" si="23"/>
        <v>63</v>
      </c>
      <c r="BG40" s="9">
        <f t="shared" si="23"/>
        <v>37</v>
      </c>
      <c r="BH40" s="9">
        <f t="shared" si="23"/>
        <v>65</v>
      </c>
      <c r="BI40" s="9">
        <f t="shared" si="23"/>
        <v>3</v>
      </c>
      <c r="BJ40" s="9">
        <f t="shared" si="23"/>
        <v>73</v>
      </c>
      <c r="BK40" s="9">
        <f t="shared" si="23"/>
        <v>68</v>
      </c>
      <c r="BL40" s="9">
        <f t="shared" si="23"/>
        <v>50</v>
      </c>
      <c r="BM40" s="9">
        <f t="shared" si="23"/>
        <v>62</v>
      </c>
      <c r="BN40" s="9">
        <f t="shared" si="23"/>
        <v>2</v>
      </c>
      <c r="BO40" s="9">
        <f t="shared" ref="BO40:CC40" si="24">RANK(BO16,$C16:$CC16)</f>
        <v>70</v>
      </c>
      <c r="BP40" s="9">
        <f t="shared" si="24"/>
        <v>45</v>
      </c>
      <c r="BQ40" s="9">
        <f t="shared" si="24"/>
        <v>60</v>
      </c>
      <c r="BR40" s="9">
        <f t="shared" si="24"/>
        <v>75</v>
      </c>
      <c r="BS40" s="9">
        <f t="shared" si="24"/>
        <v>49</v>
      </c>
      <c r="BT40" s="9">
        <f t="shared" si="24"/>
        <v>42</v>
      </c>
      <c r="BU40" s="9">
        <f t="shared" si="24"/>
        <v>44</v>
      </c>
      <c r="BV40" s="9">
        <f t="shared" si="24"/>
        <v>78</v>
      </c>
      <c r="BW40" s="9">
        <f t="shared" si="24"/>
        <v>10</v>
      </c>
      <c r="BX40" s="9">
        <f t="shared" si="24"/>
        <v>21</v>
      </c>
      <c r="BY40" s="9">
        <f t="shared" si="24"/>
        <v>40</v>
      </c>
      <c r="BZ40" s="9">
        <f t="shared" si="24"/>
        <v>8</v>
      </c>
      <c r="CA40" s="9">
        <f t="shared" si="24"/>
        <v>6</v>
      </c>
      <c r="CB40" s="9">
        <f t="shared" si="24"/>
        <v>32</v>
      </c>
      <c r="CC40" s="9">
        <f t="shared" si="24"/>
        <v>77</v>
      </c>
      <c r="CD40" s="10" t="s">
        <v>110</v>
      </c>
      <c r="CE40" s="10" t="s">
        <v>110</v>
      </c>
    </row>
    <row r="41" spans="1:83" x14ac:dyDescent="0.25">
      <c r="A41" s="2">
        <v>13</v>
      </c>
      <c r="B41" s="4" t="s">
        <v>123</v>
      </c>
      <c r="C41" s="9">
        <f t="shared" ref="C41:BN41" si="25">RANK(C17,$C17:$CC17)</f>
        <v>58</v>
      </c>
      <c r="D41" s="9">
        <f t="shared" si="25"/>
        <v>71</v>
      </c>
      <c r="E41" s="9">
        <f t="shared" si="25"/>
        <v>22</v>
      </c>
      <c r="F41" s="9">
        <f t="shared" si="25"/>
        <v>20</v>
      </c>
      <c r="G41" s="9">
        <f t="shared" si="25"/>
        <v>45</v>
      </c>
      <c r="H41" s="9">
        <f t="shared" si="25"/>
        <v>39</v>
      </c>
      <c r="I41" s="9">
        <f t="shared" si="25"/>
        <v>13</v>
      </c>
      <c r="J41" s="9">
        <f t="shared" si="25"/>
        <v>61</v>
      </c>
      <c r="K41" s="9">
        <f t="shared" si="25"/>
        <v>4</v>
      </c>
      <c r="L41" s="9">
        <f t="shared" si="25"/>
        <v>30</v>
      </c>
      <c r="M41" s="9">
        <f t="shared" si="25"/>
        <v>74</v>
      </c>
      <c r="N41" s="9">
        <f t="shared" si="25"/>
        <v>46</v>
      </c>
      <c r="O41" s="9">
        <f t="shared" si="25"/>
        <v>32</v>
      </c>
      <c r="P41" s="9">
        <f t="shared" si="25"/>
        <v>18</v>
      </c>
      <c r="Q41" s="9">
        <f t="shared" si="25"/>
        <v>70</v>
      </c>
      <c r="R41" s="9">
        <f t="shared" si="25"/>
        <v>55</v>
      </c>
      <c r="S41" s="9">
        <f t="shared" si="25"/>
        <v>64</v>
      </c>
      <c r="T41" s="9">
        <f t="shared" si="25"/>
        <v>17</v>
      </c>
      <c r="U41" s="9">
        <f t="shared" si="25"/>
        <v>44</v>
      </c>
      <c r="V41" s="9">
        <f t="shared" si="25"/>
        <v>27</v>
      </c>
      <c r="W41" s="9">
        <f t="shared" si="25"/>
        <v>68</v>
      </c>
      <c r="X41" s="9">
        <f t="shared" si="25"/>
        <v>11</v>
      </c>
      <c r="Y41" s="9">
        <f t="shared" si="25"/>
        <v>63</v>
      </c>
      <c r="Z41" s="9">
        <f t="shared" si="25"/>
        <v>60</v>
      </c>
      <c r="AA41" s="9">
        <f t="shared" si="25"/>
        <v>26</v>
      </c>
      <c r="AB41" s="9">
        <f t="shared" si="25"/>
        <v>10</v>
      </c>
      <c r="AC41" s="9">
        <f t="shared" si="25"/>
        <v>7</v>
      </c>
      <c r="AD41" s="9">
        <f t="shared" si="25"/>
        <v>34</v>
      </c>
      <c r="AE41" s="9">
        <f t="shared" si="25"/>
        <v>53</v>
      </c>
      <c r="AF41" s="9">
        <f t="shared" si="25"/>
        <v>78</v>
      </c>
      <c r="AG41" s="9">
        <f t="shared" si="25"/>
        <v>31</v>
      </c>
      <c r="AH41" s="9">
        <f t="shared" si="25"/>
        <v>51</v>
      </c>
      <c r="AI41" s="9">
        <f t="shared" si="25"/>
        <v>23</v>
      </c>
      <c r="AJ41" s="9">
        <f t="shared" si="25"/>
        <v>59</v>
      </c>
      <c r="AK41" s="9">
        <f t="shared" si="25"/>
        <v>9</v>
      </c>
      <c r="AL41" s="9">
        <f t="shared" si="25"/>
        <v>12</v>
      </c>
      <c r="AM41" s="9">
        <f t="shared" si="25"/>
        <v>36</v>
      </c>
      <c r="AN41" s="9">
        <f t="shared" si="25"/>
        <v>77</v>
      </c>
      <c r="AO41" s="9">
        <f t="shared" si="25"/>
        <v>37</v>
      </c>
      <c r="AP41" s="9">
        <f t="shared" si="25"/>
        <v>24</v>
      </c>
      <c r="AQ41" s="9">
        <f t="shared" si="25"/>
        <v>62</v>
      </c>
      <c r="AR41" s="9">
        <f t="shared" si="25"/>
        <v>29</v>
      </c>
      <c r="AS41" s="9">
        <f t="shared" si="25"/>
        <v>21</v>
      </c>
      <c r="AT41" s="9">
        <f t="shared" si="25"/>
        <v>1</v>
      </c>
      <c r="AU41" s="9">
        <f t="shared" si="25"/>
        <v>35</v>
      </c>
      <c r="AV41" s="9">
        <f t="shared" si="25"/>
        <v>38</v>
      </c>
      <c r="AW41" s="9">
        <f t="shared" si="25"/>
        <v>50</v>
      </c>
      <c r="AX41" s="9">
        <f t="shared" si="25"/>
        <v>54</v>
      </c>
      <c r="AY41" s="9">
        <f t="shared" si="25"/>
        <v>5</v>
      </c>
      <c r="AZ41" s="9">
        <f t="shared" si="25"/>
        <v>19</v>
      </c>
      <c r="BA41" s="9">
        <f t="shared" si="25"/>
        <v>47</v>
      </c>
      <c r="BB41" s="9">
        <f t="shared" si="25"/>
        <v>15</v>
      </c>
      <c r="BC41" s="9">
        <f t="shared" si="25"/>
        <v>14</v>
      </c>
      <c r="BD41" s="9">
        <f t="shared" si="25"/>
        <v>52</v>
      </c>
      <c r="BE41" s="9">
        <f t="shared" si="25"/>
        <v>67</v>
      </c>
      <c r="BF41" s="9">
        <f t="shared" si="25"/>
        <v>65</v>
      </c>
      <c r="BG41" s="9">
        <f t="shared" si="25"/>
        <v>33</v>
      </c>
      <c r="BH41" s="9">
        <f t="shared" si="25"/>
        <v>69</v>
      </c>
      <c r="BI41" s="9">
        <f t="shared" si="25"/>
        <v>3</v>
      </c>
      <c r="BJ41" s="9">
        <f t="shared" si="25"/>
        <v>75</v>
      </c>
      <c r="BK41" s="9">
        <f t="shared" si="25"/>
        <v>72</v>
      </c>
      <c r="BL41" s="9">
        <f t="shared" si="25"/>
        <v>49</v>
      </c>
      <c r="BM41" s="9">
        <f t="shared" si="25"/>
        <v>56</v>
      </c>
      <c r="BN41" s="9">
        <f t="shared" si="25"/>
        <v>6</v>
      </c>
      <c r="BO41" s="9">
        <f t="shared" ref="BO41:CC41" si="26">RANK(BO17,$C17:$CC17)</f>
        <v>65</v>
      </c>
      <c r="BP41" s="9">
        <f t="shared" si="26"/>
        <v>40</v>
      </c>
      <c r="BQ41" s="9">
        <f t="shared" si="26"/>
        <v>57</v>
      </c>
      <c r="BR41" s="9">
        <f t="shared" si="26"/>
        <v>73</v>
      </c>
      <c r="BS41" s="9">
        <f t="shared" si="26"/>
        <v>48</v>
      </c>
      <c r="BT41" s="9">
        <f t="shared" si="26"/>
        <v>41</v>
      </c>
      <c r="BU41" s="9">
        <f t="shared" si="26"/>
        <v>43</v>
      </c>
      <c r="BV41" s="9">
        <f t="shared" si="26"/>
        <v>79</v>
      </c>
      <c r="BW41" s="9">
        <f t="shared" si="26"/>
        <v>8</v>
      </c>
      <c r="BX41" s="9">
        <f t="shared" si="26"/>
        <v>25</v>
      </c>
      <c r="BY41" s="9">
        <f t="shared" si="26"/>
        <v>42</v>
      </c>
      <c r="BZ41" s="9">
        <f t="shared" si="26"/>
        <v>16</v>
      </c>
      <c r="CA41" s="9">
        <f t="shared" si="26"/>
        <v>2</v>
      </c>
      <c r="CB41" s="9">
        <f t="shared" si="26"/>
        <v>28</v>
      </c>
      <c r="CC41" s="9">
        <f t="shared" si="26"/>
        <v>76</v>
      </c>
      <c r="CD41" s="10" t="s">
        <v>110</v>
      </c>
      <c r="CE41" s="10" t="s">
        <v>110</v>
      </c>
    </row>
    <row r="42" spans="1:83" x14ac:dyDescent="0.25">
      <c r="A42" s="2">
        <v>14</v>
      </c>
      <c r="B42" s="4" t="s">
        <v>124</v>
      </c>
      <c r="C42" s="9">
        <f t="shared" ref="C42:BN42" si="27">RANK(C18,$C18:$CC18)</f>
        <v>59</v>
      </c>
      <c r="D42" s="9">
        <f t="shared" si="27"/>
        <v>69</v>
      </c>
      <c r="E42" s="9">
        <f t="shared" si="27"/>
        <v>24</v>
      </c>
      <c r="F42" s="9">
        <f t="shared" si="27"/>
        <v>26</v>
      </c>
      <c r="G42" s="9">
        <f t="shared" si="27"/>
        <v>44</v>
      </c>
      <c r="H42" s="9">
        <f t="shared" si="27"/>
        <v>39</v>
      </c>
      <c r="I42" s="9">
        <f t="shared" si="27"/>
        <v>32</v>
      </c>
      <c r="J42" s="9">
        <f t="shared" si="27"/>
        <v>62</v>
      </c>
      <c r="K42" s="9">
        <f t="shared" si="27"/>
        <v>12</v>
      </c>
      <c r="L42" s="9">
        <f t="shared" si="27"/>
        <v>11</v>
      </c>
      <c r="M42" s="9">
        <f t="shared" si="27"/>
        <v>79</v>
      </c>
      <c r="N42" s="9">
        <f t="shared" si="27"/>
        <v>45</v>
      </c>
      <c r="O42" s="9">
        <f t="shared" si="27"/>
        <v>34</v>
      </c>
      <c r="P42" s="9">
        <f t="shared" si="27"/>
        <v>10</v>
      </c>
      <c r="Q42" s="9">
        <f t="shared" si="27"/>
        <v>70</v>
      </c>
      <c r="R42" s="9">
        <f t="shared" si="27"/>
        <v>46</v>
      </c>
      <c r="S42" s="9">
        <f t="shared" si="27"/>
        <v>63</v>
      </c>
      <c r="T42" s="9">
        <f t="shared" si="27"/>
        <v>19</v>
      </c>
      <c r="U42" s="9">
        <f t="shared" si="27"/>
        <v>41</v>
      </c>
      <c r="V42" s="9">
        <f t="shared" si="27"/>
        <v>18</v>
      </c>
      <c r="W42" s="9">
        <f t="shared" si="27"/>
        <v>71</v>
      </c>
      <c r="X42" s="9">
        <f t="shared" si="27"/>
        <v>27</v>
      </c>
      <c r="Y42" s="9">
        <f t="shared" si="27"/>
        <v>55</v>
      </c>
      <c r="Z42" s="9">
        <f t="shared" si="27"/>
        <v>61</v>
      </c>
      <c r="AA42" s="9">
        <f t="shared" si="27"/>
        <v>22</v>
      </c>
      <c r="AB42" s="9">
        <f t="shared" si="27"/>
        <v>6</v>
      </c>
      <c r="AC42" s="9">
        <f t="shared" si="27"/>
        <v>5</v>
      </c>
      <c r="AD42" s="9">
        <f t="shared" si="27"/>
        <v>33</v>
      </c>
      <c r="AE42" s="9">
        <f t="shared" si="27"/>
        <v>56</v>
      </c>
      <c r="AF42" s="9">
        <f t="shared" si="27"/>
        <v>74</v>
      </c>
      <c r="AG42" s="9">
        <f t="shared" si="27"/>
        <v>28</v>
      </c>
      <c r="AH42" s="9">
        <f t="shared" si="27"/>
        <v>51</v>
      </c>
      <c r="AI42" s="9">
        <f t="shared" si="27"/>
        <v>4</v>
      </c>
      <c r="AJ42" s="9">
        <f t="shared" si="27"/>
        <v>65</v>
      </c>
      <c r="AK42" s="9">
        <f t="shared" si="27"/>
        <v>9</v>
      </c>
      <c r="AL42" s="9">
        <f t="shared" si="27"/>
        <v>16</v>
      </c>
      <c r="AM42" s="9">
        <f t="shared" si="27"/>
        <v>35</v>
      </c>
      <c r="AN42" s="9">
        <f t="shared" si="27"/>
        <v>75</v>
      </c>
      <c r="AO42" s="9">
        <f t="shared" si="27"/>
        <v>42</v>
      </c>
      <c r="AP42" s="9">
        <f t="shared" si="27"/>
        <v>36</v>
      </c>
      <c r="AQ42" s="9">
        <f t="shared" si="27"/>
        <v>67</v>
      </c>
      <c r="AR42" s="9">
        <f t="shared" si="27"/>
        <v>29</v>
      </c>
      <c r="AS42" s="9">
        <f t="shared" si="27"/>
        <v>21</v>
      </c>
      <c r="AT42" s="9">
        <f t="shared" si="27"/>
        <v>1</v>
      </c>
      <c r="AU42" s="9">
        <f t="shared" si="27"/>
        <v>30</v>
      </c>
      <c r="AV42" s="9">
        <f t="shared" si="27"/>
        <v>31</v>
      </c>
      <c r="AW42" s="9">
        <f t="shared" si="27"/>
        <v>49</v>
      </c>
      <c r="AX42" s="9">
        <f t="shared" si="27"/>
        <v>53</v>
      </c>
      <c r="AY42" s="9">
        <f t="shared" si="27"/>
        <v>2</v>
      </c>
      <c r="AZ42" s="9">
        <f t="shared" si="27"/>
        <v>23</v>
      </c>
      <c r="BA42" s="9">
        <f t="shared" si="27"/>
        <v>54</v>
      </c>
      <c r="BB42" s="9">
        <f t="shared" si="27"/>
        <v>25</v>
      </c>
      <c r="BC42" s="9">
        <f t="shared" si="27"/>
        <v>17</v>
      </c>
      <c r="BD42" s="9">
        <f t="shared" si="27"/>
        <v>57</v>
      </c>
      <c r="BE42" s="9">
        <f t="shared" si="27"/>
        <v>59</v>
      </c>
      <c r="BF42" s="9">
        <f t="shared" si="27"/>
        <v>64</v>
      </c>
      <c r="BG42" s="9">
        <f t="shared" si="27"/>
        <v>40</v>
      </c>
      <c r="BH42" s="9">
        <f t="shared" si="27"/>
        <v>65</v>
      </c>
      <c r="BI42" s="9">
        <f t="shared" si="27"/>
        <v>3</v>
      </c>
      <c r="BJ42" s="9">
        <f t="shared" si="27"/>
        <v>76</v>
      </c>
      <c r="BK42" s="9">
        <f t="shared" si="27"/>
        <v>72</v>
      </c>
      <c r="BL42" s="9">
        <f t="shared" si="27"/>
        <v>52</v>
      </c>
      <c r="BM42" s="9">
        <f t="shared" si="27"/>
        <v>58</v>
      </c>
      <c r="BN42" s="9">
        <f t="shared" si="27"/>
        <v>14</v>
      </c>
      <c r="BO42" s="9">
        <f t="shared" ref="BO42:CC42" si="28">RANK(BO18,$C18:$CC18)</f>
        <v>68</v>
      </c>
      <c r="BP42" s="9">
        <f t="shared" si="28"/>
        <v>47</v>
      </c>
      <c r="BQ42" s="9">
        <f t="shared" si="28"/>
        <v>50</v>
      </c>
      <c r="BR42" s="9">
        <f t="shared" si="28"/>
        <v>73</v>
      </c>
      <c r="BS42" s="9">
        <f t="shared" si="28"/>
        <v>38</v>
      </c>
      <c r="BT42" s="9">
        <f t="shared" si="28"/>
        <v>43</v>
      </c>
      <c r="BU42" s="9">
        <f t="shared" si="28"/>
        <v>47</v>
      </c>
      <c r="BV42" s="9">
        <f t="shared" si="28"/>
        <v>78</v>
      </c>
      <c r="BW42" s="9">
        <f t="shared" si="28"/>
        <v>15</v>
      </c>
      <c r="BX42" s="9">
        <f t="shared" si="28"/>
        <v>13</v>
      </c>
      <c r="BY42" s="9">
        <f t="shared" si="28"/>
        <v>37</v>
      </c>
      <c r="BZ42" s="9">
        <f t="shared" si="28"/>
        <v>7</v>
      </c>
      <c r="CA42" s="9">
        <f t="shared" si="28"/>
        <v>8</v>
      </c>
      <c r="CB42" s="9">
        <f t="shared" si="28"/>
        <v>20</v>
      </c>
      <c r="CC42" s="9">
        <f t="shared" si="28"/>
        <v>76</v>
      </c>
      <c r="CD42" s="10" t="s">
        <v>110</v>
      </c>
      <c r="CE42" s="10" t="s">
        <v>110</v>
      </c>
    </row>
    <row r="43" spans="1:83" x14ac:dyDescent="0.25">
      <c r="A43" s="2">
        <v>15</v>
      </c>
      <c r="B43" s="4" t="s">
        <v>9</v>
      </c>
      <c r="C43" s="9">
        <f t="shared" ref="C43:BN43" si="29">RANK(C19,$C19:$CC19)</f>
        <v>70</v>
      </c>
      <c r="D43" s="9">
        <f t="shared" si="29"/>
        <v>46</v>
      </c>
      <c r="E43" s="9">
        <f t="shared" si="29"/>
        <v>13</v>
      </c>
      <c r="F43" s="9">
        <f t="shared" si="29"/>
        <v>17</v>
      </c>
      <c r="G43" s="9">
        <f t="shared" si="29"/>
        <v>50</v>
      </c>
      <c r="H43" s="9">
        <f t="shared" si="29"/>
        <v>45</v>
      </c>
      <c r="I43" s="9">
        <f t="shared" si="29"/>
        <v>41</v>
      </c>
      <c r="J43" s="9">
        <f t="shared" si="29"/>
        <v>55</v>
      </c>
      <c r="K43" s="9">
        <f t="shared" si="29"/>
        <v>23</v>
      </c>
      <c r="L43" s="9">
        <f t="shared" si="29"/>
        <v>12</v>
      </c>
      <c r="M43" s="9">
        <f t="shared" si="29"/>
        <v>76</v>
      </c>
      <c r="N43" s="9">
        <f t="shared" si="29"/>
        <v>51</v>
      </c>
      <c r="O43" s="9">
        <f t="shared" si="29"/>
        <v>39</v>
      </c>
      <c r="P43" s="9">
        <f t="shared" si="29"/>
        <v>16</v>
      </c>
      <c r="Q43" s="9">
        <f t="shared" si="29"/>
        <v>69</v>
      </c>
      <c r="R43" s="9">
        <f t="shared" si="29"/>
        <v>52</v>
      </c>
      <c r="S43" s="9">
        <f t="shared" si="29"/>
        <v>68</v>
      </c>
      <c r="T43" s="9">
        <f t="shared" si="29"/>
        <v>11</v>
      </c>
      <c r="U43" s="9">
        <f t="shared" si="29"/>
        <v>38</v>
      </c>
      <c r="V43" s="9">
        <f t="shared" si="29"/>
        <v>27</v>
      </c>
      <c r="W43" s="9">
        <f t="shared" si="29"/>
        <v>66</v>
      </c>
      <c r="X43" s="9">
        <f t="shared" si="29"/>
        <v>31</v>
      </c>
      <c r="Y43" s="9">
        <f t="shared" si="29"/>
        <v>53</v>
      </c>
      <c r="Z43" s="9">
        <f t="shared" si="29"/>
        <v>67</v>
      </c>
      <c r="AA43" s="9">
        <f t="shared" si="29"/>
        <v>15</v>
      </c>
      <c r="AB43" s="9">
        <f t="shared" si="29"/>
        <v>5</v>
      </c>
      <c r="AC43" s="9">
        <f t="shared" si="29"/>
        <v>2</v>
      </c>
      <c r="AD43" s="9">
        <f t="shared" si="29"/>
        <v>34</v>
      </c>
      <c r="AE43" s="9">
        <f t="shared" si="29"/>
        <v>65</v>
      </c>
      <c r="AF43" s="9">
        <f t="shared" si="29"/>
        <v>78</v>
      </c>
      <c r="AG43" s="9">
        <f t="shared" si="29"/>
        <v>33</v>
      </c>
      <c r="AH43" s="9">
        <f t="shared" si="29"/>
        <v>48</v>
      </c>
      <c r="AI43" s="9">
        <f t="shared" si="29"/>
        <v>3</v>
      </c>
      <c r="AJ43" s="9">
        <f t="shared" si="29"/>
        <v>59</v>
      </c>
      <c r="AK43" s="9">
        <f t="shared" si="29"/>
        <v>20</v>
      </c>
      <c r="AL43" s="9">
        <f t="shared" si="29"/>
        <v>26</v>
      </c>
      <c r="AM43" s="9">
        <f t="shared" si="29"/>
        <v>14</v>
      </c>
      <c r="AN43" s="9">
        <f t="shared" si="29"/>
        <v>75</v>
      </c>
      <c r="AO43" s="9">
        <f t="shared" si="29"/>
        <v>37</v>
      </c>
      <c r="AP43" s="9">
        <f t="shared" si="29"/>
        <v>42</v>
      </c>
      <c r="AQ43" s="9">
        <f t="shared" si="29"/>
        <v>73</v>
      </c>
      <c r="AR43" s="9">
        <f t="shared" si="29"/>
        <v>29</v>
      </c>
      <c r="AS43" s="9">
        <f t="shared" si="29"/>
        <v>30</v>
      </c>
      <c r="AT43" s="9">
        <f t="shared" si="29"/>
        <v>1</v>
      </c>
      <c r="AU43" s="9">
        <f t="shared" si="29"/>
        <v>10</v>
      </c>
      <c r="AV43" s="9">
        <f t="shared" si="29"/>
        <v>36</v>
      </c>
      <c r="AW43" s="9">
        <f t="shared" si="29"/>
        <v>28</v>
      </c>
      <c r="AX43" s="9">
        <f t="shared" si="29"/>
        <v>62</v>
      </c>
      <c r="AY43" s="9">
        <f t="shared" si="29"/>
        <v>8</v>
      </c>
      <c r="AZ43" s="9">
        <f t="shared" si="29"/>
        <v>7</v>
      </c>
      <c r="BA43" s="9">
        <f t="shared" si="29"/>
        <v>54</v>
      </c>
      <c r="BB43" s="9">
        <f t="shared" si="29"/>
        <v>22</v>
      </c>
      <c r="BC43" s="9">
        <f t="shared" si="29"/>
        <v>9</v>
      </c>
      <c r="BD43" s="9">
        <f t="shared" si="29"/>
        <v>46</v>
      </c>
      <c r="BE43" s="9">
        <f t="shared" si="29"/>
        <v>63</v>
      </c>
      <c r="BF43" s="9">
        <f t="shared" si="29"/>
        <v>61</v>
      </c>
      <c r="BG43" s="9">
        <f t="shared" si="29"/>
        <v>44</v>
      </c>
      <c r="BH43" s="9">
        <f t="shared" si="29"/>
        <v>64</v>
      </c>
      <c r="BI43" s="9">
        <f t="shared" si="29"/>
        <v>24</v>
      </c>
      <c r="BJ43" s="9">
        <f t="shared" si="29"/>
        <v>60</v>
      </c>
      <c r="BK43" s="9">
        <f t="shared" si="29"/>
        <v>71</v>
      </c>
      <c r="BL43" s="9">
        <f t="shared" si="29"/>
        <v>58</v>
      </c>
      <c r="BM43" s="9">
        <f t="shared" si="29"/>
        <v>56</v>
      </c>
      <c r="BN43" s="9">
        <f t="shared" si="29"/>
        <v>34</v>
      </c>
      <c r="BO43" s="9">
        <f t="shared" ref="BO43:CC43" si="30">RANK(BO19,$C19:$CC19)</f>
        <v>72</v>
      </c>
      <c r="BP43" s="9">
        <f t="shared" si="30"/>
        <v>49</v>
      </c>
      <c r="BQ43" s="9">
        <f t="shared" si="30"/>
        <v>57</v>
      </c>
      <c r="BR43" s="9">
        <f t="shared" si="30"/>
        <v>74</v>
      </c>
      <c r="BS43" s="9">
        <f t="shared" si="30"/>
        <v>43</v>
      </c>
      <c r="BT43" s="9">
        <f t="shared" si="30"/>
        <v>40</v>
      </c>
      <c r="BU43" s="9">
        <f t="shared" si="30"/>
        <v>25</v>
      </c>
      <c r="BV43" s="9">
        <f t="shared" si="30"/>
        <v>79</v>
      </c>
      <c r="BW43" s="9">
        <f t="shared" si="30"/>
        <v>4</v>
      </c>
      <c r="BX43" s="9">
        <f t="shared" si="30"/>
        <v>18</v>
      </c>
      <c r="BY43" s="9">
        <f t="shared" si="30"/>
        <v>21</v>
      </c>
      <c r="BZ43" s="9">
        <f t="shared" si="30"/>
        <v>6</v>
      </c>
      <c r="CA43" s="9">
        <f t="shared" si="30"/>
        <v>19</v>
      </c>
      <c r="CB43" s="9">
        <f t="shared" si="30"/>
        <v>31</v>
      </c>
      <c r="CC43" s="9">
        <f t="shared" si="30"/>
        <v>77</v>
      </c>
      <c r="CD43" s="10" t="s">
        <v>110</v>
      </c>
      <c r="CE43" s="10" t="s">
        <v>110</v>
      </c>
    </row>
    <row r="44" spans="1:83" x14ac:dyDescent="0.25">
      <c r="A44" s="2">
        <v>16</v>
      </c>
      <c r="B44" s="4" t="s">
        <v>10</v>
      </c>
      <c r="C44" s="9">
        <f t="shared" ref="C44:BN44" si="31">RANK(C20,$C20:$CC20)</f>
        <v>61</v>
      </c>
      <c r="D44" s="9">
        <f t="shared" si="31"/>
        <v>67</v>
      </c>
      <c r="E44" s="9">
        <f t="shared" si="31"/>
        <v>14</v>
      </c>
      <c r="F44" s="9">
        <f t="shared" si="31"/>
        <v>19</v>
      </c>
      <c r="G44" s="9">
        <f t="shared" si="31"/>
        <v>49</v>
      </c>
      <c r="H44" s="9">
        <f t="shared" si="31"/>
        <v>37</v>
      </c>
      <c r="I44" s="9">
        <f t="shared" si="31"/>
        <v>30</v>
      </c>
      <c r="J44" s="9">
        <f t="shared" si="31"/>
        <v>64</v>
      </c>
      <c r="K44" s="9">
        <f t="shared" si="31"/>
        <v>4</v>
      </c>
      <c r="L44" s="9">
        <f t="shared" si="31"/>
        <v>12</v>
      </c>
      <c r="M44" s="9">
        <f t="shared" si="31"/>
        <v>71</v>
      </c>
      <c r="N44" s="9">
        <f t="shared" si="31"/>
        <v>46</v>
      </c>
      <c r="O44" s="9">
        <f t="shared" si="31"/>
        <v>32</v>
      </c>
      <c r="P44" s="9">
        <f t="shared" si="31"/>
        <v>5</v>
      </c>
      <c r="Q44" s="9">
        <f t="shared" si="31"/>
        <v>65</v>
      </c>
      <c r="R44" s="9">
        <f t="shared" si="31"/>
        <v>54</v>
      </c>
      <c r="S44" s="9">
        <f t="shared" si="31"/>
        <v>57</v>
      </c>
      <c r="T44" s="9">
        <f t="shared" si="31"/>
        <v>9</v>
      </c>
      <c r="U44" s="9">
        <f t="shared" si="31"/>
        <v>42</v>
      </c>
      <c r="V44" s="9">
        <f t="shared" si="31"/>
        <v>24</v>
      </c>
      <c r="W44" s="9">
        <f t="shared" si="31"/>
        <v>72</v>
      </c>
      <c r="X44" s="9">
        <f t="shared" si="31"/>
        <v>11</v>
      </c>
      <c r="Y44" s="9">
        <f t="shared" si="31"/>
        <v>56</v>
      </c>
      <c r="Z44" s="9">
        <f t="shared" si="31"/>
        <v>60</v>
      </c>
      <c r="AA44" s="9">
        <f t="shared" si="31"/>
        <v>22</v>
      </c>
      <c r="AB44" s="9">
        <f t="shared" si="31"/>
        <v>13</v>
      </c>
      <c r="AC44" s="9">
        <f t="shared" si="31"/>
        <v>3</v>
      </c>
      <c r="AD44" s="9">
        <f t="shared" si="31"/>
        <v>35</v>
      </c>
      <c r="AE44" s="9">
        <f t="shared" si="31"/>
        <v>66</v>
      </c>
      <c r="AF44" s="9">
        <f t="shared" si="31"/>
        <v>75</v>
      </c>
      <c r="AG44" s="9">
        <f t="shared" si="31"/>
        <v>33</v>
      </c>
      <c r="AH44" s="9">
        <f t="shared" si="31"/>
        <v>53</v>
      </c>
      <c r="AI44" s="9">
        <f t="shared" si="31"/>
        <v>8</v>
      </c>
      <c r="AJ44" s="9">
        <f t="shared" si="31"/>
        <v>63</v>
      </c>
      <c r="AK44" s="9">
        <f t="shared" si="31"/>
        <v>17</v>
      </c>
      <c r="AL44" s="9">
        <f t="shared" si="31"/>
        <v>27</v>
      </c>
      <c r="AM44" s="9">
        <f t="shared" si="31"/>
        <v>34</v>
      </c>
      <c r="AN44" s="9">
        <f t="shared" si="31"/>
        <v>74</v>
      </c>
      <c r="AO44" s="9">
        <f t="shared" si="31"/>
        <v>41</v>
      </c>
      <c r="AP44" s="9">
        <f t="shared" si="31"/>
        <v>31</v>
      </c>
      <c r="AQ44" s="9">
        <f t="shared" si="31"/>
        <v>62</v>
      </c>
      <c r="AR44" s="9">
        <f t="shared" si="31"/>
        <v>28</v>
      </c>
      <c r="AS44" s="9">
        <f t="shared" si="31"/>
        <v>29</v>
      </c>
      <c r="AT44" s="9">
        <f t="shared" si="31"/>
        <v>1</v>
      </c>
      <c r="AU44" s="9">
        <f t="shared" si="31"/>
        <v>18</v>
      </c>
      <c r="AV44" s="9">
        <f t="shared" si="31"/>
        <v>39</v>
      </c>
      <c r="AW44" s="9">
        <f t="shared" si="31"/>
        <v>44</v>
      </c>
      <c r="AX44" s="9">
        <f t="shared" si="31"/>
        <v>50</v>
      </c>
      <c r="AY44" s="9">
        <f t="shared" si="31"/>
        <v>2</v>
      </c>
      <c r="AZ44" s="9">
        <f t="shared" si="31"/>
        <v>26</v>
      </c>
      <c r="BA44" s="9">
        <f t="shared" si="31"/>
        <v>47</v>
      </c>
      <c r="BB44" s="9">
        <f t="shared" si="31"/>
        <v>16</v>
      </c>
      <c r="BC44" s="9">
        <f t="shared" si="31"/>
        <v>20</v>
      </c>
      <c r="BD44" s="9">
        <f t="shared" si="31"/>
        <v>59</v>
      </c>
      <c r="BE44" s="9">
        <f t="shared" si="31"/>
        <v>68</v>
      </c>
      <c r="BF44" s="9">
        <f t="shared" si="31"/>
        <v>58</v>
      </c>
      <c r="BG44" s="9">
        <f t="shared" si="31"/>
        <v>38</v>
      </c>
      <c r="BH44" s="9">
        <f t="shared" si="31"/>
        <v>69</v>
      </c>
      <c r="BI44" s="9">
        <f t="shared" si="31"/>
        <v>25</v>
      </c>
      <c r="BJ44" s="9">
        <f t="shared" si="31"/>
        <v>77</v>
      </c>
      <c r="BK44" s="9">
        <f t="shared" si="31"/>
        <v>79</v>
      </c>
      <c r="BL44" s="9">
        <f t="shared" si="31"/>
        <v>48</v>
      </c>
      <c r="BM44" s="9">
        <f t="shared" si="31"/>
        <v>55</v>
      </c>
      <c r="BN44" s="9">
        <f t="shared" si="31"/>
        <v>23</v>
      </c>
      <c r="BO44" s="9">
        <f t="shared" ref="BO44:CC44" si="32">RANK(BO20,$C20:$CC20)</f>
        <v>70</v>
      </c>
      <c r="BP44" s="9">
        <f t="shared" si="32"/>
        <v>52</v>
      </c>
      <c r="BQ44" s="9">
        <f t="shared" si="32"/>
        <v>51</v>
      </c>
      <c r="BR44" s="9">
        <f t="shared" si="32"/>
        <v>75</v>
      </c>
      <c r="BS44" s="9">
        <f t="shared" si="32"/>
        <v>45</v>
      </c>
      <c r="BT44" s="9">
        <f t="shared" si="32"/>
        <v>40</v>
      </c>
      <c r="BU44" s="9">
        <f t="shared" si="32"/>
        <v>43</v>
      </c>
      <c r="BV44" s="9">
        <f t="shared" si="32"/>
        <v>78</v>
      </c>
      <c r="BW44" s="9">
        <f t="shared" si="32"/>
        <v>6</v>
      </c>
      <c r="BX44" s="9">
        <f t="shared" si="32"/>
        <v>10</v>
      </c>
      <c r="BY44" s="9">
        <f t="shared" si="32"/>
        <v>36</v>
      </c>
      <c r="BZ44" s="9">
        <f t="shared" si="32"/>
        <v>7</v>
      </c>
      <c r="CA44" s="9">
        <f t="shared" si="32"/>
        <v>21</v>
      </c>
      <c r="CB44" s="9">
        <f t="shared" si="32"/>
        <v>15</v>
      </c>
      <c r="CC44" s="9">
        <f t="shared" si="32"/>
        <v>73</v>
      </c>
      <c r="CD44" s="10" t="s">
        <v>110</v>
      </c>
      <c r="CE44" s="10" t="s">
        <v>110</v>
      </c>
    </row>
    <row r="45" spans="1:83" x14ac:dyDescent="0.25">
      <c r="A45" s="2">
        <v>17</v>
      </c>
      <c r="B45" s="4" t="s">
        <v>11</v>
      </c>
      <c r="C45" s="9">
        <f t="shared" ref="C45:BN45" si="33">RANK(C21,$C21:$CC21)</f>
        <v>64</v>
      </c>
      <c r="D45" s="9">
        <f t="shared" si="33"/>
        <v>61</v>
      </c>
      <c r="E45" s="9">
        <f t="shared" si="33"/>
        <v>11</v>
      </c>
      <c r="F45" s="9">
        <f t="shared" si="33"/>
        <v>5</v>
      </c>
      <c r="G45" s="9">
        <f t="shared" si="33"/>
        <v>44</v>
      </c>
      <c r="H45" s="9">
        <f t="shared" si="33"/>
        <v>39</v>
      </c>
      <c r="I45" s="9">
        <f t="shared" si="33"/>
        <v>28</v>
      </c>
      <c r="J45" s="9">
        <f t="shared" si="33"/>
        <v>60</v>
      </c>
      <c r="K45" s="9">
        <f t="shared" si="33"/>
        <v>7</v>
      </c>
      <c r="L45" s="9">
        <f t="shared" si="33"/>
        <v>14</v>
      </c>
      <c r="M45" s="9">
        <f t="shared" si="33"/>
        <v>75</v>
      </c>
      <c r="N45" s="9">
        <f t="shared" si="33"/>
        <v>42</v>
      </c>
      <c r="O45" s="9">
        <f t="shared" si="33"/>
        <v>36</v>
      </c>
      <c r="P45" s="9">
        <f t="shared" si="33"/>
        <v>8</v>
      </c>
      <c r="Q45" s="9">
        <f t="shared" si="33"/>
        <v>59</v>
      </c>
      <c r="R45" s="9">
        <f t="shared" si="33"/>
        <v>51</v>
      </c>
      <c r="S45" s="9">
        <f t="shared" si="33"/>
        <v>62</v>
      </c>
      <c r="T45" s="9">
        <f t="shared" si="33"/>
        <v>21</v>
      </c>
      <c r="U45" s="9">
        <f t="shared" si="33"/>
        <v>40</v>
      </c>
      <c r="V45" s="9">
        <f t="shared" si="33"/>
        <v>9</v>
      </c>
      <c r="W45" s="9">
        <f t="shared" si="33"/>
        <v>68</v>
      </c>
      <c r="X45" s="9">
        <f t="shared" si="33"/>
        <v>20</v>
      </c>
      <c r="Y45" s="9">
        <f t="shared" si="33"/>
        <v>55</v>
      </c>
      <c r="Z45" s="9">
        <f t="shared" si="33"/>
        <v>74</v>
      </c>
      <c r="AA45" s="9">
        <f t="shared" si="33"/>
        <v>15</v>
      </c>
      <c r="AB45" s="9">
        <f t="shared" si="33"/>
        <v>12</v>
      </c>
      <c r="AC45" s="9">
        <f t="shared" si="33"/>
        <v>2</v>
      </c>
      <c r="AD45" s="9">
        <f t="shared" si="33"/>
        <v>29</v>
      </c>
      <c r="AE45" s="9">
        <f t="shared" si="33"/>
        <v>63</v>
      </c>
      <c r="AF45" s="9">
        <f t="shared" si="33"/>
        <v>69</v>
      </c>
      <c r="AG45" s="9">
        <f t="shared" si="33"/>
        <v>37</v>
      </c>
      <c r="AH45" s="9">
        <f t="shared" si="33"/>
        <v>47</v>
      </c>
      <c r="AI45" s="9">
        <f t="shared" si="33"/>
        <v>25</v>
      </c>
      <c r="AJ45" s="9">
        <f t="shared" si="33"/>
        <v>65</v>
      </c>
      <c r="AK45" s="9">
        <f t="shared" si="33"/>
        <v>19</v>
      </c>
      <c r="AL45" s="9">
        <f t="shared" si="33"/>
        <v>17</v>
      </c>
      <c r="AM45" s="9">
        <f t="shared" si="33"/>
        <v>27</v>
      </c>
      <c r="AN45" s="9">
        <f t="shared" si="33"/>
        <v>76</v>
      </c>
      <c r="AO45" s="9">
        <f t="shared" si="33"/>
        <v>45</v>
      </c>
      <c r="AP45" s="9">
        <f t="shared" si="33"/>
        <v>30</v>
      </c>
      <c r="AQ45" s="9">
        <f t="shared" si="33"/>
        <v>71</v>
      </c>
      <c r="AR45" s="9">
        <f t="shared" si="33"/>
        <v>22</v>
      </c>
      <c r="AS45" s="9">
        <f t="shared" si="33"/>
        <v>23</v>
      </c>
      <c r="AT45" s="9">
        <f t="shared" si="33"/>
        <v>1</v>
      </c>
      <c r="AU45" s="9">
        <f t="shared" si="33"/>
        <v>35</v>
      </c>
      <c r="AV45" s="9">
        <f t="shared" si="33"/>
        <v>34</v>
      </c>
      <c r="AW45" s="9">
        <f t="shared" si="33"/>
        <v>48</v>
      </c>
      <c r="AX45" s="9">
        <f t="shared" si="33"/>
        <v>49</v>
      </c>
      <c r="AY45" s="9">
        <f t="shared" si="33"/>
        <v>3</v>
      </c>
      <c r="AZ45" s="9">
        <f t="shared" si="33"/>
        <v>31</v>
      </c>
      <c r="BA45" s="9">
        <f t="shared" si="33"/>
        <v>56</v>
      </c>
      <c r="BB45" s="9">
        <f t="shared" si="33"/>
        <v>24</v>
      </c>
      <c r="BC45" s="9">
        <f t="shared" si="33"/>
        <v>18</v>
      </c>
      <c r="BD45" s="9">
        <f t="shared" si="33"/>
        <v>57</v>
      </c>
      <c r="BE45" s="9">
        <f t="shared" si="33"/>
        <v>70</v>
      </c>
      <c r="BF45" s="9">
        <f t="shared" si="33"/>
        <v>67</v>
      </c>
      <c r="BG45" s="9">
        <f t="shared" si="33"/>
        <v>46</v>
      </c>
      <c r="BH45" s="9">
        <f t="shared" si="33"/>
        <v>58</v>
      </c>
      <c r="BI45" s="9">
        <f t="shared" si="33"/>
        <v>26</v>
      </c>
      <c r="BJ45" s="9">
        <f t="shared" si="33"/>
        <v>77</v>
      </c>
      <c r="BK45" s="9">
        <f t="shared" si="33"/>
        <v>79</v>
      </c>
      <c r="BL45" s="9">
        <f t="shared" si="33"/>
        <v>50</v>
      </c>
      <c r="BM45" s="9">
        <f t="shared" si="33"/>
        <v>54</v>
      </c>
      <c r="BN45" s="9">
        <f t="shared" si="33"/>
        <v>13</v>
      </c>
      <c r="BO45" s="9">
        <f t="shared" ref="BO45:CC45" si="34">RANK(BO21,$C21:$CC21)</f>
        <v>72</v>
      </c>
      <c r="BP45" s="9">
        <f t="shared" si="34"/>
        <v>52</v>
      </c>
      <c r="BQ45" s="9">
        <f t="shared" si="34"/>
        <v>53</v>
      </c>
      <c r="BR45" s="9">
        <f t="shared" si="34"/>
        <v>73</v>
      </c>
      <c r="BS45" s="9">
        <f t="shared" si="34"/>
        <v>41</v>
      </c>
      <c r="BT45" s="9">
        <f t="shared" si="34"/>
        <v>33</v>
      </c>
      <c r="BU45" s="9">
        <f t="shared" si="34"/>
        <v>43</v>
      </c>
      <c r="BV45" s="9">
        <f t="shared" si="34"/>
        <v>78</v>
      </c>
      <c r="BW45" s="9">
        <f t="shared" si="34"/>
        <v>6</v>
      </c>
      <c r="BX45" s="9">
        <f t="shared" si="34"/>
        <v>10</v>
      </c>
      <c r="BY45" s="9">
        <f t="shared" si="34"/>
        <v>38</v>
      </c>
      <c r="BZ45" s="9">
        <f t="shared" si="34"/>
        <v>16</v>
      </c>
      <c r="CA45" s="9">
        <f t="shared" si="34"/>
        <v>4</v>
      </c>
      <c r="CB45" s="9">
        <f t="shared" si="34"/>
        <v>32</v>
      </c>
      <c r="CC45" s="9">
        <f t="shared" si="34"/>
        <v>66</v>
      </c>
      <c r="CD45" s="10" t="s">
        <v>110</v>
      </c>
      <c r="CE45" s="10" t="s">
        <v>110</v>
      </c>
    </row>
    <row r="46" spans="1:83" x14ac:dyDescent="0.25">
      <c r="A46" s="2">
        <v>18</v>
      </c>
      <c r="B46" s="4" t="s">
        <v>12</v>
      </c>
      <c r="C46" s="9">
        <f t="shared" ref="C46:BN46" si="35">RANK(C22,$C22:$CC22)</f>
        <v>60</v>
      </c>
      <c r="D46" s="9">
        <f t="shared" si="35"/>
        <v>70</v>
      </c>
      <c r="E46" s="9">
        <f t="shared" si="35"/>
        <v>12</v>
      </c>
      <c r="F46" s="9">
        <f t="shared" si="35"/>
        <v>31</v>
      </c>
      <c r="G46" s="9">
        <f t="shared" si="35"/>
        <v>32</v>
      </c>
      <c r="H46" s="9">
        <f t="shared" si="35"/>
        <v>39</v>
      </c>
      <c r="I46" s="9">
        <f t="shared" si="35"/>
        <v>23</v>
      </c>
      <c r="J46" s="9">
        <f t="shared" si="35"/>
        <v>58</v>
      </c>
      <c r="K46" s="9">
        <f t="shared" si="35"/>
        <v>17</v>
      </c>
      <c r="L46" s="9">
        <f t="shared" si="35"/>
        <v>28</v>
      </c>
      <c r="M46" s="9">
        <f t="shared" si="35"/>
        <v>73</v>
      </c>
      <c r="N46" s="9">
        <f t="shared" si="35"/>
        <v>52</v>
      </c>
      <c r="O46" s="9">
        <f t="shared" si="35"/>
        <v>26</v>
      </c>
      <c r="P46" s="9">
        <f t="shared" si="35"/>
        <v>5</v>
      </c>
      <c r="Q46" s="9">
        <f t="shared" si="35"/>
        <v>65</v>
      </c>
      <c r="R46" s="9">
        <f t="shared" si="35"/>
        <v>56</v>
      </c>
      <c r="S46" s="9">
        <f t="shared" si="35"/>
        <v>68</v>
      </c>
      <c r="T46" s="9">
        <f t="shared" si="35"/>
        <v>11</v>
      </c>
      <c r="U46" s="9">
        <f t="shared" si="35"/>
        <v>41</v>
      </c>
      <c r="V46" s="9">
        <f t="shared" si="35"/>
        <v>25</v>
      </c>
      <c r="W46" s="9">
        <f t="shared" si="35"/>
        <v>76</v>
      </c>
      <c r="X46" s="9">
        <f t="shared" si="35"/>
        <v>18</v>
      </c>
      <c r="Y46" s="9">
        <f t="shared" si="35"/>
        <v>57</v>
      </c>
      <c r="Z46" s="9">
        <f t="shared" si="35"/>
        <v>66</v>
      </c>
      <c r="AA46" s="9">
        <f t="shared" si="35"/>
        <v>24</v>
      </c>
      <c r="AB46" s="9">
        <f t="shared" si="35"/>
        <v>27</v>
      </c>
      <c r="AC46" s="9">
        <f t="shared" si="35"/>
        <v>4</v>
      </c>
      <c r="AD46" s="9">
        <f t="shared" si="35"/>
        <v>40</v>
      </c>
      <c r="AE46" s="9">
        <f t="shared" si="35"/>
        <v>54</v>
      </c>
      <c r="AF46" s="9">
        <f t="shared" si="35"/>
        <v>77</v>
      </c>
      <c r="AG46" s="9">
        <f t="shared" si="35"/>
        <v>30</v>
      </c>
      <c r="AH46" s="9">
        <f t="shared" si="35"/>
        <v>53</v>
      </c>
      <c r="AI46" s="9">
        <f t="shared" si="35"/>
        <v>20</v>
      </c>
      <c r="AJ46" s="9">
        <f t="shared" si="35"/>
        <v>67</v>
      </c>
      <c r="AK46" s="9">
        <f t="shared" si="35"/>
        <v>7</v>
      </c>
      <c r="AL46" s="9">
        <f t="shared" si="35"/>
        <v>10</v>
      </c>
      <c r="AM46" s="9">
        <f t="shared" si="35"/>
        <v>36</v>
      </c>
      <c r="AN46" s="9">
        <f t="shared" si="35"/>
        <v>74</v>
      </c>
      <c r="AO46" s="9">
        <f t="shared" si="35"/>
        <v>36</v>
      </c>
      <c r="AP46" s="9">
        <f t="shared" si="35"/>
        <v>29</v>
      </c>
      <c r="AQ46" s="9">
        <f t="shared" si="35"/>
        <v>71</v>
      </c>
      <c r="AR46" s="9">
        <f t="shared" si="35"/>
        <v>19</v>
      </c>
      <c r="AS46" s="9">
        <f t="shared" si="35"/>
        <v>33</v>
      </c>
      <c r="AT46" s="9">
        <f t="shared" si="35"/>
        <v>1</v>
      </c>
      <c r="AU46" s="9">
        <f t="shared" si="35"/>
        <v>34</v>
      </c>
      <c r="AV46" s="9">
        <f t="shared" si="35"/>
        <v>43</v>
      </c>
      <c r="AW46" s="9">
        <f t="shared" si="35"/>
        <v>46</v>
      </c>
      <c r="AX46" s="9">
        <f t="shared" si="35"/>
        <v>63</v>
      </c>
      <c r="AY46" s="9">
        <f t="shared" si="35"/>
        <v>8</v>
      </c>
      <c r="AZ46" s="9">
        <f t="shared" si="35"/>
        <v>21</v>
      </c>
      <c r="BA46" s="9">
        <f t="shared" si="35"/>
        <v>47</v>
      </c>
      <c r="BB46" s="9">
        <f t="shared" si="35"/>
        <v>9</v>
      </c>
      <c r="BC46" s="9">
        <f t="shared" si="35"/>
        <v>6</v>
      </c>
      <c r="BD46" s="9">
        <f t="shared" si="35"/>
        <v>45</v>
      </c>
      <c r="BE46" s="9">
        <f t="shared" si="35"/>
        <v>62</v>
      </c>
      <c r="BF46" s="9">
        <f t="shared" si="35"/>
        <v>61</v>
      </c>
      <c r="BG46" s="9">
        <f t="shared" si="35"/>
        <v>35</v>
      </c>
      <c r="BH46" s="9">
        <f t="shared" si="35"/>
        <v>55</v>
      </c>
      <c r="BI46" s="9">
        <f t="shared" si="35"/>
        <v>2</v>
      </c>
      <c r="BJ46" s="9">
        <f t="shared" si="35"/>
        <v>71</v>
      </c>
      <c r="BK46" s="9">
        <f t="shared" si="35"/>
        <v>64</v>
      </c>
      <c r="BL46" s="9">
        <f t="shared" si="35"/>
        <v>44</v>
      </c>
      <c r="BM46" s="9">
        <f t="shared" si="35"/>
        <v>69</v>
      </c>
      <c r="BN46" s="9">
        <f t="shared" si="35"/>
        <v>15</v>
      </c>
      <c r="BO46" s="9">
        <f t="shared" ref="BO46:CC46" si="36">RANK(BO22,$C22:$CC22)</f>
        <v>50</v>
      </c>
      <c r="BP46" s="9">
        <f t="shared" si="36"/>
        <v>38</v>
      </c>
      <c r="BQ46" s="9">
        <f t="shared" si="36"/>
        <v>59</v>
      </c>
      <c r="BR46" s="9">
        <f t="shared" si="36"/>
        <v>75</v>
      </c>
      <c r="BS46" s="9">
        <f t="shared" si="36"/>
        <v>51</v>
      </c>
      <c r="BT46" s="9">
        <f t="shared" si="36"/>
        <v>42</v>
      </c>
      <c r="BU46" s="9">
        <f t="shared" si="36"/>
        <v>49</v>
      </c>
      <c r="BV46" s="9">
        <f t="shared" si="36"/>
        <v>78</v>
      </c>
      <c r="BW46" s="9">
        <f t="shared" si="36"/>
        <v>16</v>
      </c>
      <c r="BX46" s="9">
        <f t="shared" si="36"/>
        <v>22</v>
      </c>
      <c r="BY46" s="9">
        <f t="shared" si="36"/>
        <v>48</v>
      </c>
      <c r="BZ46" s="9">
        <f t="shared" si="36"/>
        <v>14</v>
      </c>
      <c r="CA46" s="9">
        <f t="shared" si="36"/>
        <v>3</v>
      </c>
      <c r="CB46" s="9">
        <f t="shared" si="36"/>
        <v>13</v>
      </c>
      <c r="CC46" s="9">
        <f t="shared" si="36"/>
        <v>78</v>
      </c>
      <c r="CD46" s="10" t="s">
        <v>110</v>
      </c>
      <c r="CE46" s="10" t="s">
        <v>110</v>
      </c>
    </row>
    <row r="47" spans="1:83" x14ac:dyDescent="0.25">
      <c r="A47" s="2">
        <v>19</v>
      </c>
      <c r="B47" s="4" t="s">
        <v>13</v>
      </c>
      <c r="C47" s="9">
        <f t="shared" ref="C47:BN47" si="37">RANK(C23,$C23:$CC23)</f>
        <v>66</v>
      </c>
      <c r="D47" s="9">
        <f t="shared" si="37"/>
        <v>69</v>
      </c>
      <c r="E47" s="9">
        <f t="shared" si="37"/>
        <v>24</v>
      </c>
      <c r="F47" s="9">
        <f t="shared" si="37"/>
        <v>28</v>
      </c>
      <c r="G47" s="9">
        <f t="shared" si="37"/>
        <v>46</v>
      </c>
      <c r="H47" s="9">
        <f t="shared" si="37"/>
        <v>36</v>
      </c>
      <c r="I47" s="9">
        <f t="shared" si="37"/>
        <v>35</v>
      </c>
      <c r="J47" s="9">
        <f t="shared" si="37"/>
        <v>60</v>
      </c>
      <c r="K47" s="9">
        <f t="shared" si="37"/>
        <v>16</v>
      </c>
      <c r="L47" s="9">
        <f t="shared" si="37"/>
        <v>12</v>
      </c>
      <c r="M47" s="9">
        <f t="shared" si="37"/>
        <v>72</v>
      </c>
      <c r="N47" s="9">
        <f t="shared" si="37"/>
        <v>40</v>
      </c>
      <c r="O47" s="9">
        <f t="shared" si="37"/>
        <v>32</v>
      </c>
      <c r="P47" s="9">
        <f t="shared" si="37"/>
        <v>8</v>
      </c>
      <c r="Q47" s="9">
        <f t="shared" si="37"/>
        <v>62</v>
      </c>
      <c r="R47" s="9">
        <f t="shared" si="37"/>
        <v>54</v>
      </c>
      <c r="S47" s="9">
        <f t="shared" si="37"/>
        <v>59</v>
      </c>
      <c r="T47" s="9">
        <f t="shared" si="37"/>
        <v>20</v>
      </c>
      <c r="U47" s="9">
        <f t="shared" si="37"/>
        <v>42</v>
      </c>
      <c r="V47" s="9">
        <f t="shared" si="37"/>
        <v>21</v>
      </c>
      <c r="W47" s="9">
        <f t="shared" si="37"/>
        <v>67</v>
      </c>
      <c r="X47" s="9">
        <f t="shared" si="37"/>
        <v>27</v>
      </c>
      <c r="Y47" s="9">
        <f t="shared" si="37"/>
        <v>55</v>
      </c>
      <c r="Z47" s="9">
        <f t="shared" si="37"/>
        <v>60</v>
      </c>
      <c r="AA47" s="9">
        <f t="shared" si="37"/>
        <v>22</v>
      </c>
      <c r="AB47" s="9">
        <f t="shared" si="37"/>
        <v>2</v>
      </c>
      <c r="AC47" s="9">
        <f t="shared" si="37"/>
        <v>3</v>
      </c>
      <c r="AD47" s="9">
        <f t="shared" si="37"/>
        <v>31</v>
      </c>
      <c r="AE47" s="9">
        <f t="shared" si="37"/>
        <v>57</v>
      </c>
      <c r="AF47" s="9">
        <f t="shared" si="37"/>
        <v>77</v>
      </c>
      <c r="AG47" s="9">
        <f t="shared" si="37"/>
        <v>29</v>
      </c>
      <c r="AH47" s="9">
        <f t="shared" si="37"/>
        <v>50</v>
      </c>
      <c r="AI47" s="9">
        <f t="shared" si="37"/>
        <v>7</v>
      </c>
      <c r="AJ47" s="9">
        <f t="shared" si="37"/>
        <v>68</v>
      </c>
      <c r="AK47" s="9">
        <f t="shared" si="37"/>
        <v>5</v>
      </c>
      <c r="AL47" s="9">
        <f t="shared" si="37"/>
        <v>10</v>
      </c>
      <c r="AM47" s="9">
        <f t="shared" si="37"/>
        <v>34</v>
      </c>
      <c r="AN47" s="9">
        <f t="shared" si="37"/>
        <v>78</v>
      </c>
      <c r="AO47" s="9">
        <f t="shared" si="37"/>
        <v>43</v>
      </c>
      <c r="AP47" s="9">
        <f t="shared" si="37"/>
        <v>33</v>
      </c>
      <c r="AQ47" s="9">
        <f t="shared" si="37"/>
        <v>65</v>
      </c>
      <c r="AR47" s="9">
        <f t="shared" si="37"/>
        <v>26</v>
      </c>
      <c r="AS47" s="9">
        <f t="shared" si="37"/>
        <v>18</v>
      </c>
      <c r="AT47" s="9">
        <f t="shared" si="37"/>
        <v>1</v>
      </c>
      <c r="AU47" s="9">
        <f t="shared" si="37"/>
        <v>30</v>
      </c>
      <c r="AV47" s="9">
        <f t="shared" si="37"/>
        <v>37</v>
      </c>
      <c r="AW47" s="9">
        <f t="shared" si="37"/>
        <v>47</v>
      </c>
      <c r="AX47" s="9">
        <f t="shared" si="37"/>
        <v>51</v>
      </c>
      <c r="AY47" s="9">
        <f t="shared" si="37"/>
        <v>6</v>
      </c>
      <c r="AZ47" s="9">
        <f t="shared" si="37"/>
        <v>25</v>
      </c>
      <c r="BA47" s="9">
        <f t="shared" si="37"/>
        <v>48</v>
      </c>
      <c r="BB47" s="9">
        <f t="shared" si="37"/>
        <v>19</v>
      </c>
      <c r="BC47" s="9">
        <f t="shared" si="37"/>
        <v>15</v>
      </c>
      <c r="BD47" s="9">
        <f t="shared" si="37"/>
        <v>58</v>
      </c>
      <c r="BE47" s="9">
        <f t="shared" si="37"/>
        <v>64</v>
      </c>
      <c r="BF47" s="9">
        <f t="shared" si="37"/>
        <v>62</v>
      </c>
      <c r="BG47" s="9">
        <f t="shared" si="37"/>
        <v>39</v>
      </c>
      <c r="BH47" s="9">
        <f t="shared" si="37"/>
        <v>70</v>
      </c>
      <c r="BI47" s="9">
        <f t="shared" si="37"/>
        <v>9</v>
      </c>
      <c r="BJ47" s="9">
        <f t="shared" si="37"/>
        <v>75</v>
      </c>
      <c r="BK47" s="9">
        <f t="shared" si="37"/>
        <v>76</v>
      </c>
      <c r="BL47" s="9">
        <f t="shared" si="37"/>
        <v>52</v>
      </c>
      <c r="BM47" s="9">
        <f t="shared" si="37"/>
        <v>56</v>
      </c>
      <c r="BN47" s="9">
        <f t="shared" si="37"/>
        <v>14</v>
      </c>
      <c r="BO47" s="9">
        <f t="shared" ref="BO47:CC47" si="38">RANK(BO23,$C23:$CC23)</f>
        <v>71</v>
      </c>
      <c r="BP47" s="9">
        <f t="shared" si="38"/>
        <v>49</v>
      </c>
      <c r="BQ47" s="9">
        <f t="shared" si="38"/>
        <v>53</v>
      </c>
      <c r="BR47" s="9">
        <f t="shared" si="38"/>
        <v>73</v>
      </c>
      <c r="BS47" s="9">
        <f t="shared" si="38"/>
        <v>45</v>
      </c>
      <c r="BT47" s="9">
        <f t="shared" si="38"/>
        <v>41</v>
      </c>
      <c r="BU47" s="9">
        <f t="shared" si="38"/>
        <v>44</v>
      </c>
      <c r="BV47" s="9">
        <f t="shared" si="38"/>
        <v>79</v>
      </c>
      <c r="BW47" s="9">
        <f t="shared" si="38"/>
        <v>4</v>
      </c>
      <c r="BX47" s="9">
        <f t="shared" si="38"/>
        <v>17</v>
      </c>
      <c r="BY47" s="9">
        <f t="shared" si="38"/>
        <v>38</v>
      </c>
      <c r="BZ47" s="9">
        <f t="shared" si="38"/>
        <v>13</v>
      </c>
      <c r="CA47" s="9">
        <f t="shared" si="38"/>
        <v>11</v>
      </c>
      <c r="CB47" s="9">
        <f t="shared" si="38"/>
        <v>23</v>
      </c>
      <c r="CC47" s="9">
        <f t="shared" si="38"/>
        <v>74</v>
      </c>
      <c r="CD47" s="10" t="s">
        <v>110</v>
      </c>
      <c r="CE47" s="10" t="s">
        <v>110</v>
      </c>
    </row>
    <row r="48" spans="1:83" x14ac:dyDescent="0.25">
      <c r="A48" s="2">
        <v>20</v>
      </c>
      <c r="B48" s="4" t="s">
        <v>14</v>
      </c>
      <c r="C48" s="9">
        <f t="shared" ref="C48:BN48" si="39">RANK(C24,$C24:$CC24)</f>
        <v>66</v>
      </c>
      <c r="D48" s="9">
        <f t="shared" si="39"/>
        <v>67</v>
      </c>
      <c r="E48" s="9">
        <f t="shared" si="39"/>
        <v>26</v>
      </c>
      <c r="F48" s="9">
        <f t="shared" si="39"/>
        <v>28</v>
      </c>
      <c r="G48" s="9">
        <f t="shared" si="39"/>
        <v>48</v>
      </c>
      <c r="H48" s="9">
        <f t="shared" si="39"/>
        <v>39</v>
      </c>
      <c r="I48" s="9">
        <f t="shared" si="39"/>
        <v>32</v>
      </c>
      <c r="J48" s="9">
        <f t="shared" si="39"/>
        <v>59</v>
      </c>
      <c r="K48" s="9">
        <f t="shared" si="39"/>
        <v>15</v>
      </c>
      <c r="L48" s="9">
        <f t="shared" si="39"/>
        <v>6</v>
      </c>
      <c r="M48" s="9">
        <f t="shared" si="39"/>
        <v>73</v>
      </c>
      <c r="N48" s="9">
        <f t="shared" si="39"/>
        <v>41</v>
      </c>
      <c r="O48" s="9">
        <f t="shared" si="39"/>
        <v>31</v>
      </c>
      <c r="P48" s="9">
        <f t="shared" si="39"/>
        <v>12</v>
      </c>
      <c r="Q48" s="9">
        <f t="shared" si="39"/>
        <v>62</v>
      </c>
      <c r="R48" s="9">
        <f t="shared" si="39"/>
        <v>53</v>
      </c>
      <c r="S48" s="9">
        <f t="shared" si="39"/>
        <v>57</v>
      </c>
      <c r="T48" s="9">
        <f t="shared" si="39"/>
        <v>17</v>
      </c>
      <c r="U48" s="9">
        <f t="shared" si="39"/>
        <v>38</v>
      </c>
      <c r="V48" s="9">
        <f t="shared" si="39"/>
        <v>18</v>
      </c>
      <c r="W48" s="9">
        <f t="shared" si="39"/>
        <v>65</v>
      </c>
      <c r="X48" s="9">
        <f t="shared" si="39"/>
        <v>29</v>
      </c>
      <c r="Y48" s="9">
        <f t="shared" si="39"/>
        <v>54</v>
      </c>
      <c r="Z48" s="9">
        <f t="shared" si="39"/>
        <v>70</v>
      </c>
      <c r="AA48" s="9">
        <f t="shared" si="39"/>
        <v>27</v>
      </c>
      <c r="AB48" s="9">
        <f t="shared" si="39"/>
        <v>2</v>
      </c>
      <c r="AC48" s="9">
        <f t="shared" si="39"/>
        <v>10</v>
      </c>
      <c r="AD48" s="9">
        <f t="shared" si="39"/>
        <v>33</v>
      </c>
      <c r="AE48" s="9">
        <f t="shared" si="39"/>
        <v>61</v>
      </c>
      <c r="AF48" s="9">
        <f t="shared" si="39"/>
        <v>76</v>
      </c>
      <c r="AG48" s="9">
        <f t="shared" si="39"/>
        <v>23</v>
      </c>
      <c r="AH48" s="9">
        <f t="shared" si="39"/>
        <v>55</v>
      </c>
      <c r="AI48" s="9">
        <f t="shared" si="39"/>
        <v>3</v>
      </c>
      <c r="AJ48" s="9">
        <f t="shared" si="39"/>
        <v>64</v>
      </c>
      <c r="AK48" s="9">
        <f t="shared" si="39"/>
        <v>5</v>
      </c>
      <c r="AL48" s="9">
        <f t="shared" si="39"/>
        <v>7</v>
      </c>
      <c r="AM48" s="9">
        <f t="shared" si="39"/>
        <v>34</v>
      </c>
      <c r="AN48" s="9">
        <f t="shared" si="39"/>
        <v>71</v>
      </c>
      <c r="AO48" s="9">
        <f t="shared" si="39"/>
        <v>44</v>
      </c>
      <c r="AP48" s="9">
        <f t="shared" si="39"/>
        <v>36</v>
      </c>
      <c r="AQ48" s="9">
        <f t="shared" si="39"/>
        <v>69</v>
      </c>
      <c r="AR48" s="9">
        <f t="shared" si="39"/>
        <v>22</v>
      </c>
      <c r="AS48" s="9">
        <f t="shared" si="39"/>
        <v>19</v>
      </c>
      <c r="AT48" s="9">
        <f t="shared" si="39"/>
        <v>1</v>
      </c>
      <c r="AU48" s="9">
        <f t="shared" si="39"/>
        <v>25</v>
      </c>
      <c r="AV48" s="9">
        <f t="shared" si="39"/>
        <v>35</v>
      </c>
      <c r="AW48" s="9">
        <f t="shared" si="39"/>
        <v>46</v>
      </c>
      <c r="AX48" s="9">
        <f t="shared" si="39"/>
        <v>51</v>
      </c>
      <c r="AY48" s="9">
        <f t="shared" si="39"/>
        <v>4</v>
      </c>
      <c r="AZ48" s="9">
        <f t="shared" si="39"/>
        <v>30</v>
      </c>
      <c r="BA48" s="9">
        <f t="shared" si="39"/>
        <v>49</v>
      </c>
      <c r="BB48" s="9">
        <f t="shared" si="39"/>
        <v>21</v>
      </c>
      <c r="BC48" s="9">
        <f t="shared" si="39"/>
        <v>20</v>
      </c>
      <c r="BD48" s="9">
        <f t="shared" si="39"/>
        <v>56</v>
      </c>
      <c r="BE48" s="9">
        <f t="shared" si="39"/>
        <v>60</v>
      </c>
      <c r="BF48" s="9">
        <f t="shared" si="39"/>
        <v>62</v>
      </c>
      <c r="BG48" s="9">
        <f t="shared" si="39"/>
        <v>45</v>
      </c>
      <c r="BH48" s="9">
        <f t="shared" si="39"/>
        <v>72</v>
      </c>
      <c r="BI48" s="9">
        <f t="shared" si="39"/>
        <v>13</v>
      </c>
      <c r="BJ48" s="9">
        <f t="shared" si="39"/>
        <v>74</v>
      </c>
      <c r="BK48" s="9">
        <f t="shared" si="39"/>
        <v>78</v>
      </c>
      <c r="BL48" s="9">
        <f t="shared" si="39"/>
        <v>50</v>
      </c>
      <c r="BM48" s="9">
        <f t="shared" si="39"/>
        <v>58</v>
      </c>
      <c r="BN48" s="9">
        <f t="shared" si="39"/>
        <v>16</v>
      </c>
      <c r="BO48" s="9">
        <f t="shared" ref="BO48:CC48" si="40">RANK(BO24,$C24:$CC24)</f>
        <v>68</v>
      </c>
      <c r="BP48" s="9">
        <f t="shared" si="40"/>
        <v>52</v>
      </c>
      <c r="BQ48" s="9">
        <f t="shared" si="40"/>
        <v>43</v>
      </c>
      <c r="BR48" s="9">
        <f t="shared" si="40"/>
        <v>77</v>
      </c>
      <c r="BS48" s="9">
        <f t="shared" si="40"/>
        <v>47</v>
      </c>
      <c r="BT48" s="9">
        <f t="shared" si="40"/>
        <v>42</v>
      </c>
      <c r="BU48" s="9">
        <f t="shared" si="40"/>
        <v>40</v>
      </c>
      <c r="BV48" s="9">
        <f t="shared" si="40"/>
        <v>79</v>
      </c>
      <c r="BW48" s="9">
        <f t="shared" si="40"/>
        <v>14</v>
      </c>
      <c r="BX48" s="9">
        <f t="shared" si="40"/>
        <v>11</v>
      </c>
      <c r="BY48" s="9">
        <f t="shared" si="40"/>
        <v>37</v>
      </c>
      <c r="BZ48" s="9">
        <f t="shared" si="40"/>
        <v>8</v>
      </c>
      <c r="CA48" s="9">
        <f t="shared" si="40"/>
        <v>9</v>
      </c>
      <c r="CB48" s="9">
        <f t="shared" si="40"/>
        <v>24</v>
      </c>
      <c r="CC48" s="9">
        <f t="shared" si="40"/>
        <v>75</v>
      </c>
      <c r="CD48" s="10" t="s">
        <v>110</v>
      </c>
      <c r="CE48" s="10" t="s">
        <v>110</v>
      </c>
    </row>
    <row r="49" spans="1:83" x14ac:dyDescent="0.25">
      <c r="A49" s="2">
        <v>21</v>
      </c>
      <c r="B49" s="4" t="s">
        <v>1</v>
      </c>
      <c r="C49" s="9">
        <f t="shared" ref="C49:BN49" si="41">RANK(C25,$C25:$CC25)</f>
        <v>63</v>
      </c>
      <c r="D49" s="9">
        <f t="shared" si="41"/>
        <v>64</v>
      </c>
      <c r="E49" s="9">
        <f t="shared" si="41"/>
        <v>18</v>
      </c>
      <c r="F49" s="9">
        <f t="shared" si="41"/>
        <v>22</v>
      </c>
      <c r="G49" s="9">
        <f t="shared" si="41"/>
        <v>47</v>
      </c>
      <c r="H49" s="9">
        <f t="shared" si="41"/>
        <v>38</v>
      </c>
      <c r="I49" s="9">
        <f t="shared" si="41"/>
        <v>32</v>
      </c>
      <c r="J49" s="9">
        <f t="shared" si="41"/>
        <v>60</v>
      </c>
      <c r="K49" s="9">
        <f t="shared" si="41"/>
        <v>11</v>
      </c>
      <c r="L49" s="9">
        <f t="shared" si="41"/>
        <v>12</v>
      </c>
      <c r="M49" s="9">
        <f t="shared" si="41"/>
        <v>73</v>
      </c>
      <c r="N49" s="9">
        <f t="shared" si="41"/>
        <v>42</v>
      </c>
      <c r="O49" s="9">
        <f t="shared" si="41"/>
        <v>34</v>
      </c>
      <c r="P49" s="9">
        <f t="shared" si="41"/>
        <v>9</v>
      </c>
      <c r="Q49" s="9">
        <f t="shared" si="41"/>
        <v>68</v>
      </c>
      <c r="R49" s="9">
        <f t="shared" si="41"/>
        <v>51</v>
      </c>
      <c r="S49" s="9">
        <f t="shared" si="41"/>
        <v>58</v>
      </c>
      <c r="T49" s="9">
        <f t="shared" si="41"/>
        <v>19</v>
      </c>
      <c r="U49" s="9">
        <f t="shared" si="41"/>
        <v>39</v>
      </c>
      <c r="V49" s="9">
        <f t="shared" si="41"/>
        <v>21</v>
      </c>
      <c r="W49" s="9">
        <f t="shared" si="41"/>
        <v>71</v>
      </c>
      <c r="X49" s="9">
        <f t="shared" si="41"/>
        <v>27</v>
      </c>
      <c r="Y49" s="9">
        <f t="shared" si="41"/>
        <v>55</v>
      </c>
      <c r="Z49" s="9">
        <f t="shared" si="41"/>
        <v>67</v>
      </c>
      <c r="AA49" s="9">
        <f t="shared" si="41"/>
        <v>20</v>
      </c>
      <c r="AB49" s="9">
        <f t="shared" si="41"/>
        <v>4</v>
      </c>
      <c r="AC49" s="9">
        <f t="shared" si="41"/>
        <v>2</v>
      </c>
      <c r="AD49" s="9">
        <f t="shared" si="41"/>
        <v>35</v>
      </c>
      <c r="AE49" s="9">
        <f t="shared" si="41"/>
        <v>62</v>
      </c>
      <c r="AF49" s="9">
        <f t="shared" si="41"/>
        <v>76</v>
      </c>
      <c r="AG49" s="9">
        <f t="shared" si="41"/>
        <v>30</v>
      </c>
      <c r="AH49" s="9">
        <f t="shared" si="41"/>
        <v>53</v>
      </c>
      <c r="AI49" s="9">
        <f t="shared" si="41"/>
        <v>5</v>
      </c>
      <c r="AJ49" s="9">
        <f t="shared" si="41"/>
        <v>61</v>
      </c>
      <c r="AK49" s="9">
        <f t="shared" si="41"/>
        <v>8</v>
      </c>
      <c r="AL49" s="9">
        <f t="shared" si="41"/>
        <v>14</v>
      </c>
      <c r="AM49" s="9">
        <f t="shared" si="41"/>
        <v>31</v>
      </c>
      <c r="AN49" s="9">
        <f t="shared" si="41"/>
        <v>72</v>
      </c>
      <c r="AO49" s="9">
        <f t="shared" si="41"/>
        <v>43</v>
      </c>
      <c r="AP49" s="9">
        <f t="shared" si="41"/>
        <v>33</v>
      </c>
      <c r="AQ49" s="9">
        <f t="shared" si="41"/>
        <v>70</v>
      </c>
      <c r="AR49" s="9">
        <f t="shared" si="41"/>
        <v>26</v>
      </c>
      <c r="AS49" s="9">
        <f t="shared" si="41"/>
        <v>23</v>
      </c>
      <c r="AT49" s="9">
        <f t="shared" si="41"/>
        <v>1</v>
      </c>
      <c r="AU49" s="9">
        <f t="shared" si="41"/>
        <v>29</v>
      </c>
      <c r="AV49" s="9">
        <f t="shared" si="41"/>
        <v>36</v>
      </c>
      <c r="AW49" s="9">
        <f t="shared" si="41"/>
        <v>45</v>
      </c>
      <c r="AX49" s="9">
        <f t="shared" si="41"/>
        <v>50</v>
      </c>
      <c r="AY49" s="9">
        <f t="shared" si="41"/>
        <v>3</v>
      </c>
      <c r="AZ49" s="9">
        <f t="shared" si="41"/>
        <v>28</v>
      </c>
      <c r="BA49" s="9">
        <f t="shared" si="41"/>
        <v>54</v>
      </c>
      <c r="BB49" s="9">
        <f t="shared" si="41"/>
        <v>25</v>
      </c>
      <c r="BC49" s="9">
        <f t="shared" si="41"/>
        <v>17</v>
      </c>
      <c r="BD49" s="9">
        <f t="shared" si="41"/>
        <v>57</v>
      </c>
      <c r="BE49" s="9">
        <f t="shared" si="41"/>
        <v>59</v>
      </c>
      <c r="BF49" s="9">
        <f t="shared" si="41"/>
        <v>66</v>
      </c>
      <c r="BG49" s="9">
        <f t="shared" si="41"/>
        <v>44</v>
      </c>
      <c r="BH49" s="9">
        <f t="shared" si="41"/>
        <v>65</v>
      </c>
      <c r="BI49" s="9">
        <f t="shared" si="41"/>
        <v>10</v>
      </c>
      <c r="BJ49" s="9">
        <f t="shared" si="41"/>
        <v>77</v>
      </c>
      <c r="BK49" s="9">
        <f t="shared" si="41"/>
        <v>79</v>
      </c>
      <c r="BL49" s="9">
        <f t="shared" si="41"/>
        <v>49</v>
      </c>
      <c r="BM49" s="9">
        <f t="shared" si="41"/>
        <v>56</v>
      </c>
      <c r="BN49" s="9">
        <f t="shared" si="41"/>
        <v>16</v>
      </c>
      <c r="BO49" s="9">
        <f t="shared" ref="BO49:CC49" si="42">RANK(BO25,$C25:$CC25)</f>
        <v>69</v>
      </c>
      <c r="BP49" s="9">
        <f t="shared" si="42"/>
        <v>48</v>
      </c>
      <c r="BQ49" s="9">
        <f t="shared" si="42"/>
        <v>52</v>
      </c>
      <c r="BR49" s="9">
        <f t="shared" si="42"/>
        <v>75</v>
      </c>
      <c r="BS49" s="9">
        <f t="shared" si="42"/>
        <v>46</v>
      </c>
      <c r="BT49" s="9">
        <f t="shared" si="42"/>
        <v>41</v>
      </c>
      <c r="BU49" s="9">
        <f t="shared" si="42"/>
        <v>40</v>
      </c>
      <c r="BV49" s="9">
        <f t="shared" si="42"/>
        <v>78</v>
      </c>
      <c r="BW49" s="9">
        <f t="shared" si="42"/>
        <v>13</v>
      </c>
      <c r="BX49" s="9">
        <f t="shared" si="42"/>
        <v>15</v>
      </c>
      <c r="BY49" s="9">
        <f t="shared" si="42"/>
        <v>37</v>
      </c>
      <c r="BZ49" s="9">
        <f t="shared" si="42"/>
        <v>7</v>
      </c>
      <c r="CA49" s="9">
        <f t="shared" si="42"/>
        <v>6</v>
      </c>
      <c r="CB49" s="9">
        <f t="shared" si="42"/>
        <v>24</v>
      </c>
      <c r="CC49" s="9">
        <f t="shared" si="42"/>
        <v>74</v>
      </c>
      <c r="CD49" s="10" t="s">
        <v>110</v>
      </c>
      <c r="CE49" s="10" t="s">
        <v>110</v>
      </c>
    </row>
  </sheetData>
  <sheetProtection sheet="1" objects="1" scenarios="1"/>
  <phoneticPr fontId="3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autoPageBreaks="0"/>
  </sheetPr>
  <dimension ref="A1:T140"/>
  <sheetViews>
    <sheetView showGridLines="0" showRowColHeaders="0" tabSelected="1" zoomScale="90" zoomScaleNormal="90" workbookViewId="0">
      <pane xSplit="10" ySplit="7" topLeftCell="K8" activePane="bottomRight" state="frozen"/>
      <selection pane="topRight" activeCell="K1" sqref="K1"/>
      <selection pane="bottomLeft" activeCell="A8" sqref="A8"/>
      <selection pane="bottomRight" activeCell="B2" sqref="B2:J2"/>
    </sheetView>
  </sheetViews>
  <sheetFormatPr defaultColWidth="9.08984375" defaultRowHeight="13" x14ac:dyDescent="0.3"/>
  <cols>
    <col min="1" max="1" width="7.81640625" style="23" customWidth="1"/>
    <col min="2" max="2" width="25.7265625" style="12" customWidth="1"/>
    <col min="3" max="6" width="9.7265625" style="12" customWidth="1"/>
    <col min="7" max="7" width="1.36328125" style="12" customWidth="1"/>
    <col min="8" max="10" width="9.7265625" style="12" customWidth="1"/>
    <col min="11" max="14" width="9.08984375" style="12"/>
    <col min="15" max="15" width="8.81640625" style="13" customWidth="1"/>
    <col min="16" max="16" width="9.08984375" style="12"/>
    <col min="17" max="18" width="9.08984375" style="14"/>
    <col min="19" max="19" width="20.08984375" style="14" customWidth="1"/>
    <col min="20" max="20" width="9.08984375" style="15"/>
    <col min="21" max="16384" width="9.08984375" style="12"/>
  </cols>
  <sheetData>
    <row r="1" spans="1:20" ht="21" x14ac:dyDescent="0.5">
      <c r="B1" s="64" t="s">
        <v>127</v>
      </c>
      <c r="C1" s="64"/>
      <c r="D1" s="64"/>
      <c r="E1" s="64"/>
      <c r="F1" s="64"/>
      <c r="G1" s="64"/>
      <c r="H1" s="64"/>
      <c r="I1" s="64"/>
      <c r="J1" s="64"/>
    </row>
    <row r="2" spans="1:20" ht="10.5" customHeight="1" x14ac:dyDescent="0.3">
      <c r="B2" s="65" t="s">
        <v>108</v>
      </c>
      <c r="C2" s="65"/>
      <c r="D2" s="65"/>
      <c r="E2" s="65"/>
      <c r="F2" s="65"/>
      <c r="G2" s="65"/>
      <c r="H2" s="65"/>
      <c r="I2" s="65"/>
      <c r="J2" s="65"/>
    </row>
    <row r="3" spans="1:20" x14ac:dyDescent="0.3">
      <c r="B3" s="66" t="s">
        <v>126</v>
      </c>
      <c r="C3" s="66"/>
      <c r="D3" s="66"/>
      <c r="E3" s="66"/>
      <c r="F3" s="66"/>
      <c r="G3" s="66"/>
      <c r="H3" s="66"/>
      <c r="I3" s="66"/>
      <c r="J3" s="66"/>
    </row>
    <row r="4" spans="1:20" ht="3.75" customHeight="1" x14ac:dyDescent="0.3"/>
    <row r="5" spans="1:20" ht="3.75" customHeight="1" x14ac:dyDescent="0.3">
      <c r="S5" s="16"/>
    </row>
    <row r="6" spans="1:20" x14ac:dyDescent="0.3">
      <c r="C6" s="17">
        <v>26</v>
      </c>
      <c r="H6" s="17">
        <v>81</v>
      </c>
      <c r="S6" s="18" t="s">
        <v>54</v>
      </c>
    </row>
    <row r="7" spans="1:20" ht="29.25" customHeight="1" x14ac:dyDescent="0.3">
      <c r="B7" s="19"/>
      <c r="C7" s="20" t="s">
        <v>103</v>
      </c>
      <c r="D7" s="20" t="s">
        <v>109</v>
      </c>
      <c r="E7" s="20" t="s">
        <v>104</v>
      </c>
      <c r="F7" s="20" t="s">
        <v>112</v>
      </c>
      <c r="G7" s="21"/>
      <c r="H7" s="22" t="s">
        <v>103</v>
      </c>
      <c r="I7" s="22" t="s">
        <v>109</v>
      </c>
      <c r="J7" s="22" t="s">
        <v>104</v>
      </c>
      <c r="L7" s="23"/>
      <c r="M7" s="24" t="s">
        <v>103</v>
      </c>
      <c r="N7" s="24" t="s">
        <v>106</v>
      </c>
      <c r="O7" s="24" t="s">
        <v>107</v>
      </c>
      <c r="P7" s="25"/>
      <c r="Q7" s="23"/>
      <c r="S7" s="18" t="s">
        <v>47</v>
      </c>
      <c r="T7" s="26"/>
    </row>
    <row r="8" spans="1:20" x14ac:dyDescent="0.3">
      <c r="A8" s="24">
        <v>1</v>
      </c>
      <c r="B8" s="27" t="s">
        <v>2</v>
      </c>
      <c r="C8" s="27">
        <f>VLOOKUP($A8,Data!$A$5:$CE$25,$C$6+2)</f>
        <v>535</v>
      </c>
      <c r="D8" s="28">
        <f>C8/C$28*100</f>
        <v>0.47270670978458706</v>
      </c>
      <c r="E8" s="29">
        <f>C8/Data!CD5*100</f>
        <v>0.83886040422095731</v>
      </c>
      <c r="F8" s="30">
        <f>VLOOKUP($A8,Data!$A$29:$CE$49,$C$6+2)</f>
        <v>47</v>
      </c>
      <c r="H8" s="31">
        <f>VLOOKUP($A8,Data!$A$5:$CE$25,$H$6+2)</f>
        <v>13916</v>
      </c>
      <c r="I8" s="32">
        <f>H8/H$28*100</f>
        <v>0.59039225277748675</v>
      </c>
      <c r="J8" s="33">
        <f>H8/Data!CD5*100</f>
        <v>21.819778289979148</v>
      </c>
      <c r="L8" s="24">
        <v>1</v>
      </c>
      <c r="M8" s="34">
        <f>C8</f>
        <v>535</v>
      </c>
      <c r="N8" s="24">
        <f>M8+0.000001*L8</f>
        <v>535.000001</v>
      </c>
      <c r="O8" s="24">
        <f>RANK(N8,N$8:N$26)</f>
        <v>18</v>
      </c>
      <c r="P8" s="35" t="str">
        <f>VLOOKUP(MATCH(L8,O$8:O$26,0),$A$8:$C$26,2)</f>
        <v>Manufacturing</v>
      </c>
      <c r="Q8" s="36">
        <f>VLOOKUP(MATCH(L8,O$8:O$26,0),$A$8:$C$26,3)</f>
        <v>23486</v>
      </c>
      <c r="S8" s="18" t="s">
        <v>15</v>
      </c>
      <c r="T8" s="26"/>
    </row>
    <row r="9" spans="1:20" x14ac:dyDescent="0.3">
      <c r="A9" s="24">
        <v>2</v>
      </c>
      <c r="B9" s="37" t="s">
        <v>3</v>
      </c>
      <c r="C9" s="37">
        <f>VLOOKUP($A9,Data!$A$5:$CE$25,$C$6+2)</f>
        <v>92</v>
      </c>
      <c r="D9" s="38">
        <f t="shared" ref="D9:D27" si="0">C9/C$28*100</f>
        <v>8.1287882804078532E-2</v>
      </c>
      <c r="E9" s="39">
        <f>C9/Data!CD6*100</f>
        <v>1.1485642946317103</v>
      </c>
      <c r="F9" s="40">
        <f>VLOOKUP($A9,Data!$A$29:$CE$49,$C$6+2)</f>
        <v>21</v>
      </c>
      <c r="H9" s="41">
        <f>VLOOKUP($A9,Data!$A$5:$CE$25,$H$6+2)</f>
        <v>3647</v>
      </c>
      <c r="I9" s="42">
        <f t="shared" ref="I9:I28" si="1">H9/H$28*100</f>
        <v>0.15472553505888861</v>
      </c>
      <c r="J9" s="43">
        <f>H9/Data!CD6*100</f>
        <v>45.530586766541823</v>
      </c>
      <c r="L9" s="24">
        <v>2</v>
      </c>
      <c r="M9" s="34">
        <f t="shared" ref="M9:M26" si="2">C9</f>
        <v>92</v>
      </c>
      <c r="N9" s="24">
        <f t="shared" ref="N9:N26" si="3">M9+0.000001*L9</f>
        <v>92.000001999999995</v>
      </c>
      <c r="O9" s="24">
        <f t="shared" ref="O9:O26" si="4">RANK(N9,N$8:N$26)</f>
        <v>19</v>
      </c>
      <c r="P9" s="35" t="str">
        <f t="shared" ref="P9:P26" si="5">VLOOKUP(MATCH(L9,O$8:O$26,0),$A$8:$C$26,2)</f>
        <v>Health Care and Social Assistance</v>
      </c>
      <c r="Q9" s="36">
        <f t="shared" ref="Q9:Q26" si="6">VLOOKUP(MATCH(L9,O$8:O$26,0),$A$8:$C$26,3)</f>
        <v>10979</v>
      </c>
      <c r="S9" s="18" t="s">
        <v>16</v>
      </c>
      <c r="T9" s="26"/>
    </row>
    <row r="10" spans="1:20" x14ac:dyDescent="0.3">
      <c r="A10" s="24">
        <v>3</v>
      </c>
      <c r="B10" s="37" t="s">
        <v>4</v>
      </c>
      <c r="C10" s="37">
        <f>VLOOKUP($A10,Data!$A$5:$CE$25,$C$6+2)</f>
        <v>23486</v>
      </c>
      <c r="D10" s="38">
        <f t="shared" si="0"/>
        <v>20.751382777571614</v>
      </c>
      <c r="E10" s="39">
        <f>C10/Data!CD7*100</f>
        <v>10.740483289736039</v>
      </c>
      <c r="F10" s="40">
        <f>VLOOKUP($A10,Data!$A$29:$CE$49,$C$6+2)</f>
        <v>1</v>
      </c>
      <c r="H10" s="41">
        <f>VLOOKUP($A10,Data!$A$5:$CE$25,$H$6+2)</f>
        <v>168443</v>
      </c>
      <c r="I10" s="42">
        <f t="shared" si="1"/>
        <v>7.1462663290168287</v>
      </c>
      <c r="J10" s="43">
        <f>H10/Data!CD7*100</f>
        <v>77.031390052499688</v>
      </c>
      <c r="L10" s="24">
        <v>3</v>
      </c>
      <c r="M10" s="34">
        <f t="shared" si="2"/>
        <v>23486</v>
      </c>
      <c r="N10" s="24">
        <f t="shared" si="3"/>
        <v>23486.000003000001</v>
      </c>
      <c r="O10" s="24">
        <f t="shared" si="4"/>
        <v>1</v>
      </c>
      <c r="P10" s="35" t="str">
        <f t="shared" si="5"/>
        <v>Construction</v>
      </c>
      <c r="Q10" s="36">
        <f t="shared" si="6"/>
        <v>10468</v>
      </c>
      <c r="S10" s="18" t="s">
        <v>55</v>
      </c>
      <c r="T10" s="26"/>
    </row>
    <row r="11" spans="1:20" x14ac:dyDescent="0.3">
      <c r="A11" s="24">
        <v>4</v>
      </c>
      <c r="B11" s="37" t="s">
        <v>118</v>
      </c>
      <c r="C11" s="37">
        <f>VLOOKUP($A11,Data!$A$5:$CE$25,$C$6+2)</f>
        <v>2046</v>
      </c>
      <c r="D11" s="38">
        <f t="shared" si="0"/>
        <v>1.8077718284472248</v>
      </c>
      <c r="E11" s="39">
        <f>C11/Data!CD8*100</f>
        <v>5.8508965083359543</v>
      </c>
      <c r="F11" s="40">
        <f>VLOOKUP($A11,Data!$A$29:$CE$49,$C$6+2)</f>
        <v>3</v>
      </c>
      <c r="H11" s="41">
        <f>VLOOKUP($A11,Data!$A$5:$CE$25,$H$6+2)</f>
        <v>25449</v>
      </c>
      <c r="I11" s="42">
        <f t="shared" si="1"/>
        <v>1.0796847111910217</v>
      </c>
      <c r="J11" s="43">
        <f>H11/Data!CD8*100</f>
        <v>72.775887214389883</v>
      </c>
      <c r="L11" s="24">
        <v>4</v>
      </c>
      <c r="M11" s="34">
        <f t="shared" si="2"/>
        <v>2046</v>
      </c>
      <c r="N11" s="24">
        <f t="shared" si="3"/>
        <v>2046.000004</v>
      </c>
      <c r="O11" s="24">
        <f t="shared" si="4"/>
        <v>13</v>
      </c>
      <c r="P11" s="35" t="str">
        <f t="shared" si="5"/>
        <v>Retail Trade</v>
      </c>
      <c r="Q11" s="36">
        <f t="shared" si="6"/>
        <v>10033</v>
      </c>
      <c r="S11" s="18" t="s">
        <v>56</v>
      </c>
      <c r="T11" s="26"/>
    </row>
    <row r="12" spans="1:20" x14ac:dyDescent="0.3">
      <c r="A12" s="24">
        <v>5</v>
      </c>
      <c r="B12" s="37" t="s">
        <v>5</v>
      </c>
      <c r="C12" s="37">
        <f>VLOOKUP($A12,Data!$A$5:$CE$25,$C$6+2)</f>
        <v>10468</v>
      </c>
      <c r="D12" s="38">
        <f t="shared" si="0"/>
        <v>9.2491473607945007</v>
      </c>
      <c r="E12" s="39">
        <f>C12/Data!CD9*100</f>
        <v>4.2847377706101692</v>
      </c>
      <c r="F12" s="40">
        <f>VLOOKUP($A12,Data!$A$29:$CE$49,$C$6+2)</f>
        <v>4</v>
      </c>
      <c r="H12" s="41">
        <f>VLOOKUP($A12,Data!$A$5:$CE$25,$H$6+2)</f>
        <v>187744</v>
      </c>
      <c r="I12" s="42">
        <f t="shared" si="1"/>
        <v>7.9651195103087424</v>
      </c>
      <c r="J12" s="43">
        <f>H12/Data!CD9*100</f>
        <v>76.846943829330897</v>
      </c>
      <c r="L12" s="24">
        <v>5</v>
      </c>
      <c r="M12" s="34">
        <f t="shared" si="2"/>
        <v>10468</v>
      </c>
      <c r="N12" s="24">
        <f t="shared" si="3"/>
        <v>10468.000005</v>
      </c>
      <c r="O12" s="24">
        <f t="shared" si="4"/>
        <v>3</v>
      </c>
      <c r="P12" s="35" t="str">
        <f t="shared" si="5"/>
        <v>Transport, Postal and Warehousing</v>
      </c>
      <c r="Q12" s="36">
        <f t="shared" si="6"/>
        <v>8997</v>
      </c>
      <c r="S12" s="18" t="s">
        <v>17</v>
      </c>
      <c r="T12" s="26"/>
    </row>
    <row r="13" spans="1:20" x14ac:dyDescent="0.3">
      <c r="A13" s="24">
        <v>6</v>
      </c>
      <c r="B13" s="37" t="s">
        <v>6</v>
      </c>
      <c r="C13" s="37">
        <f>VLOOKUP($A13,Data!$A$5:$CE$25,$C$6+2)</f>
        <v>8530</v>
      </c>
      <c r="D13" s="38">
        <f t="shared" si="0"/>
        <v>7.5368004382477167</v>
      </c>
      <c r="E13" s="39">
        <f>C13/Data!CD10*100</f>
        <v>9.7295570941360303</v>
      </c>
      <c r="F13" s="40">
        <f>VLOOKUP($A13,Data!$A$29:$CE$49,$C$6+2)</f>
        <v>1</v>
      </c>
      <c r="H13" s="41">
        <f>VLOOKUP($A13,Data!$A$5:$CE$25,$H$6+2)</f>
        <v>73805</v>
      </c>
      <c r="I13" s="42">
        <f t="shared" si="1"/>
        <v>3.1312086961944816</v>
      </c>
      <c r="J13" s="43">
        <f>H13/Data!CD10*100</f>
        <v>84.184051738887433</v>
      </c>
      <c r="L13" s="24">
        <v>6</v>
      </c>
      <c r="M13" s="34">
        <f t="shared" si="2"/>
        <v>8530</v>
      </c>
      <c r="N13" s="24">
        <f t="shared" si="3"/>
        <v>8530.0000060000002</v>
      </c>
      <c r="O13" s="24">
        <f t="shared" si="4"/>
        <v>6</v>
      </c>
      <c r="P13" s="35" t="str">
        <f t="shared" si="5"/>
        <v>Wholesale Trade</v>
      </c>
      <c r="Q13" s="36">
        <f t="shared" si="6"/>
        <v>8530</v>
      </c>
      <c r="S13" s="18" t="s">
        <v>48</v>
      </c>
      <c r="T13" s="26"/>
    </row>
    <row r="14" spans="1:20" x14ac:dyDescent="0.3">
      <c r="A14" s="24">
        <v>7</v>
      </c>
      <c r="B14" s="37" t="s">
        <v>7</v>
      </c>
      <c r="C14" s="37">
        <f>VLOOKUP($A14,Data!$A$5:$CE$25,$C$6+2)</f>
        <v>10033</v>
      </c>
      <c r="D14" s="38">
        <f>C14/C$28*100</f>
        <v>8.8647970453621738</v>
      </c>
      <c r="E14" s="39">
        <f>C14/Data!CD11*100</f>
        <v>3.4066176595419586</v>
      </c>
      <c r="F14" s="40">
        <f>VLOOKUP($A14,Data!$A$29:$CE$49,$C$6+2)</f>
        <v>7</v>
      </c>
      <c r="H14" s="41">
        <f>VLOOKUP($A14,Data!$A$5:$CE$25,$H$6+2)</f>
        <v>225810</v>
      </c>
      <c r="I14" s="42">
        <f t="shared" si="1"/>
        <v>9.5800858436105383</v>
      </c>
      <c r="J14" s="43">
        <f>H14/Data!CD11*100</f>
        <v>76.671816376075924</v>
      </c>
      <c r="L14" s="24">
        <v>7</v>
      </c>
      <c r="M14" s="34">
        <f t="shared" si="2"/>
        <v>10033</v>
      </c>
      <c r="N14" s="24">
        <f t="shared" si="3"/>
        <v>10033.000007000001</v>
      </c>
      <c r="O14" s="24">
        <f t="shared" si="4"/>
        <v>4</v>
      </c>
      <c r="P14" s="35" t="str">
        <f t="shared" si="5"/>
        <v>Education and Training</v>
      </c>
      <c r="Q14" s="36">
        <f t="shared" si="6"/>
        <v>5910</v>
      </c>
      <c r="S14" s="18" t="s">
        <v>18</v>
      </c>
      <c r="T14" s="26"/>
    </row>
    <row r="15" spans="1:20" x14ac:dyDescent="0.3">
      <c r="A15" s="24">
        <v>8</v>
      </c>
      <c r="B15" s="37" t="s">
        <v>119</v>
      </c>
      <c r="C15" s="37">
        <f>VLOOKUP($A15,Data!$A$5:$CE$25,$C$6+2)</f>
        <v>3502</v>
      </c>
      <c r="D15" s="38">
        <f t="shared" si="0"/>
        <v>3.0942409302161198</v>
      </c>
      <c r="E15" s="39">
        <f>C15/Data!CD12*100</f>
        <v>1.8154860650298605</v>
      </c>
      <c r="F15" s="40">
        <f>VLOOKUP($A15,Data!$A$29:$CE$49,$C$6+2)</f>
        <v>22</v>
      </c>
      <c r="H15" s="41">
        <f>VLOOKUP($A15,Data!$A$5:$CE$25,$H$6+2)</f>
        <v>144819</v>
      </c>
      <c r="I15" s="42">
        <f t="shared" si="1"/>
        <v>6.144008023496899</v>
      </c>
      <c r="J15" s="43">
        <f>H15/Data!CD12*100</f>
        <v>75.076206867949566</v>
      </c>
      <c r="L15" s="24">
        <v>8</v>
      </c>
      <c r="M15" s="34">
        <f t="shared" si="2"/>
        <v>3502</v>
      </c>
      <c r="N15" s="24">
        <f t="shared" si="3"/>
        <v>3502.000008</v>
      </c>
      <c r="O15" s="24">
        <f t="shared" si="4"/>
        <v>11</v>
      </c>
      <c r="P15" s="35" t="str">
        <f t="shared" si="5"/>
        <v>Public Administration and Safety</v>
      </c>
      <c r="Q15" s="36">
        <f t="shared" si="6"/>
        <v>4643</v>
      </c>
      <c r="S15" s="18" t="s">
        <v>19</v>
      </c>
      <c r="T15" s="26"/>
    </row>
    <row r="16" spans="1:20" x14ac:dyDescent="0.3">
      <c r="A16" s="24">
        <v>9</v>
      </c>
      <c r="B16" s="37" t="s">
        <v>120</v>
      </c>
      <c r="C16" s="37">
        <f>VLOOKUP($A16,Data!$A$5:$CE$25,$C$6+2)</f>
        <v>8997</v>
      </c>
      <c r="D16" s="38">
        <f t="shared" si="0"/>
        <v>7.9494247998727676</v>
      </c>
      <c r="E16" s="39">
        <f>C16/Data!CD13*100</f>
        <v>6.4694969367503674</v>
      </c>
      <c r="F16" s="40">
        <f>VLOOKUP($A16,Data!$A$29:$CE$49,$C$6+2)</f>
        <v>4</v>
      </c>
      <c r="H16" s="41">
        <f>VLOOKUP($A16,Data!$A$5:$CE$25,$H$6+2)</f>
        <v>116129</v>
      </c>
      <c r="I16" s="42">
        <f t="shared" si="1"/>
        <v>4.9268225009195712</v>
      </c>
      <c r="J16" s="43">
        <f>H16/Data!CD13*100</f>
        <v>83.505191704777516</v>
      </c>
      <c r="L16" s="24">
        <v>9</v>
      </c>
      <c r="M16" s="34">
        <f t="shared" si="2"/>
        <v>8997</v>
      </c>
      <c r="N16" s="24">
        <f t="shared" si="3"/>
        <v>8997.0000089999994</v>
      </c>
      <c r="O16" s="24">
        <f t="shared" si="4"/>
        <v>5</v>
      </c>
      <c r="P16" s="35" t="str">
        <f t="shared" si="5"/>
        <v>Other Services</v>
      </c>
      <c r="Q16" s="36">
        <f t="shared" si="6"/>
        <v>4399</v>
      </c>
      <c r="S16" s="18" t="s">
        <v>57</v>
      </c>
      <c r="T16" s="26"/>
    </row>
    <row r="17" spans="1:20" x14ac:dyDescent="0.3">
      <c r="A17" s="24">
        <v>10</v>
      </c>
      <c r="B17" s="37" t="s">
        <v>121</v>
      </c>
      <c r="C17" s="37">
        <f>VLOOKUP($A17,Data!$A$5:$CE$25,$C$6+2)</f>
        <v>673</v>
      </c>
      <c r="D17" s="38">
        <f t="shared" si="0"/>
        <v>0.59463853399070488</v>
      </c>
      <c r="E17" s="39">
        <f>C17/Data!CD14*100</f>
        <v>1.4115228926781183</v>
      </c>
      <c r="F17" s="40">
        <f>VLOOKUP($A17,Data!$A$29:$CE$49,$C$6+2)</f>
        <v>15</v>
      </c>
      <c r="H17" s="41">
        <f>VLOOKUP($A17,Data!$A$5:$CE$25,$H$6+2)</f>
        <v>42792</v>
      </c>
      <c r="I17" s="42">
        <f t="shared" si="1"/>
        <v>1.8154689049191011</v>
      </c>
      <c r="J17" s="43">
        <f>H17/Data!CD14*100</f>
        <v>89.750204492543887</v>
      </c>
      <c r="L17" s="24">
        <v>10</v>
      </c>
      <c r="M17" s="34">
        <f t="shared" si="2"/>
        <v>673</v>
      </c>
      <c r="N17" s="24">
        <f t="shared" si="3"/>
        <v>673.00000999999997</v>
      </c>
      <c r="O17" s="24">
        <f t="shared" si="4"/>
        <v>16</v>
      </c>
      <c r="P17" s="35" t="str">
        <f t="shared" si="5"/>
        <v>Professional, Scientific and Technical Services</v>
      </c>
      <c r="Q17" s="36">
        <f t="shared" si="6"/>
        <v>3840</v>
      </c>
      <c r="S17" s="18" t="s">
        <v>58</v>
      </c>
      <c r="T17" s="26"/>
    </row>
    <row r="18" spans="1:20" x14ac:dyDescent="0.3">
      <c r="A18" s="24">
        <v>11</v>
      </c>
      <c r="B18" s="37" t="s">
        <v>8</v>
      </c>
      <c r="C18" s="37">
        <f>VLOOKUP($A18,Data!$A$5:$CE$25,$C$6+2)</f>
        <v>1324</v>
      </c>
      <c r="D18" s="38">
        <f t="shared" si="0"/>
        <v>1.1698386612239127</v>
      </c>
      <c r="E18" s="39">
        <f>C18/Data!CD15*100</f>
        <v>1.0455740786075858</v>
      </c>
      <c r="F18" s="40">
        <f>VLOOKUP($A18,Data!$A$29:$CE$49,$C$6+2)</f>
        <v>11</v>
      </c>
      <c r="H18" s="41">
        <f>VLOOKUP($A18,Data!$A$5:$CE$25,$H$6+2)</f>
        <v>115257</v>
      </c>
      <c r="I18" s="42">
        <f t="shared" si="1"/>
        <v>4.8898275279085075</v>
      </c>
      <c r="J18" s="43">
        <f>H18/Data!CD15*100</f>
        <v>91.019434726642402</v>
      </c>
      <c r="L18" s="24">
        <v>11</v>
      </c>
      <c r="M18" s="34">
        <f t="shared" si="2"/>
        <v>1324</v>
      </c>
      <c r="N18" s="24">
        <f t="shared" si="3"/>
        <v>1324.0000110000001</v>
      </c>
      <c r="O18" s="24">
        <f t="shared" si="4"/>
        <v>15</v>
      </c>
      <c r="P18" s="35" t="str">
        <f t="shared" si="5"/>
        <v>Accommodation and Food Services</v>
      </c>
      <c r="Q18" s="36">
        <f t="shared" si="6"/>
        <v>3502</v>
      </c>
      <c r="S18" s="18" t="s">
        <v>59</v>
      </c>
      <c r="T18" s="26"/>
    </row>
    <row r="19" spans="1:20" x14ac:dyDescent="0.3">
      <c r="A19" s="24">
        <v>12</v>
      </c>
      <c r="B19" s="37" t="s">
        <v>122</v>
      </c>
      <c r="C19" s="37">
        <f>VLOOKUP($A19,Data!$A$5:$CE$25,$C$6+2)</f>
        <v>1417</v>
      </c>
      <c r="D19" s="38">
        <f t="shared" si="0"/>
        <v>1.252010107971514</v>
      </c>
      <c r="E19" s="39">
        <f>C19/Data!CD16*100</f>
        <v>3.1303848363009763</v>
      </c>
      <c r="F19" s="40">
        <f>VLOOKUP($A19,Data!$A$29:$CE$49,$C$6+2)</f>
        <v>7</v>
      </c>
      <c r="H19" s="41">
        <f>VLOOKUP($A19,Data!$A$5:$CE$25,$H$6+2)</f>
        <v>38469</v>
      </c>
      <c r="I19" s="42">
        <f t="shared" si="1"/>
        <v>1.6320637806910847</v>
      </c>
      <c r="J19" s="43">
        <f>H19/Data!CD16*100</f>
        <v>84.984314938364335</v>
      </c>
      <c r="L19" s="24">
        <v>12</v>
      </c>
      <c r="M19" s="34">
        <f t="shared" si="2"/>
        <v>1417</v>
      </c>
      <c r="N19" s="24">
        <f t="shared" si="3"/>
        <v>1417.000012</v>
      </c>
      <c r="O19" s="24">
        <f t="shared" si="4"/>
        <v>14</v>
      </c>
      <c r="P19" s="35" t="str">
        <f t="shared" si="5"/>
        <v>Administrative and Support Services</v>
      </c>
      <c r="Q19" s="36">
        <f t="shared" si="6"/>
        <v>2626</v>
      </c>
      <c r="S19" s="18" t="s">
        <v>20</v>
      </c>
      <c r="T19" s="26"/>
    </row>
    <row r="20" spans="1:20" x14ac:dyDescent="0.3">
      <c r="A20" s="24">
        <v>13</v>
      </c>
      <c r="B20" s="37" t="s">
        <v>123</v>
      </c>
      <c r="C20" s="37">
        <f>VLOOKUP($A20,Data!$A$5:$CE$25,$C$6+2)</f>
        <v>3840</v>
      </c>
      <c r="D20" s="38">
        <f t="shared" si="0"/>
        <v>3.3928855431267566</v>
      </c>
      <c r="E20" s="39">
        <f>C20/Data!CD17*100</f>
        <v>1.4836279339321936</v>
      </c>
      <c r="F20" s="40">
        <f>VLOOKUP($A20,Data!$A$29:$CE$49,$C$6+2)</f>
        <v>10</v>
      </c>
      <c r="H20" s="41">
        <f>VLOOKUP($A20,Data!$A$5:$CE$25,$H$6+2)</f>
        <v>231445</v>
      </c>
      <c r="I20" s="42">
        <f t="shared" si="1"/>
        <v>9.819153129066212</v>
      </c>
      <c r="J20" s="43">
        <f>H20/Data!CD17*100</f>
        <v>89.421423741910559</v>
      </c>
      <c r="L20" s="24">
        <v>13</v>
      </c>
      <c r="M20" s="34">
        <f t="shared" si="2"/>
        <v>3840</v>
      </c>
      <c r="N20" s="24">
        <f t="shared" si="3"/>
        <v>3840.0000129999999</v>
      </c>
      <c r="O20" s="24">
        <f t="shared" si="4"/>
        <v>10</v>
      </c>
      <c r="P20" s="35" t="str">
        <f t="shared" si="5"/>
        <v>Electricity, Gas, Water and Waste Services</v>
      </c>
      <c r="Q20" s="36">
        <f t="shared" si="6"/>
        <v>2046</v>
      </c>
      <c r="S20" s="18" t="s">
        <v>60</v>
      </c>
      <c r="T20" s="26"/>
    </row>
    <row r="21" spans="1:20" x14ac:dyDescent="0.3">
      <c r="A21" s="24">
        <v>14</v>
      </c>
      <c r="B21" s="37" t="s">
        <v>124</v>
      </c>
      <c r="C21" s="37">
        <f>VLOOKUP($A21,Data!$A$5:$CE$25,$C$6+2)</f>
        <v>2626</v>
      </c>
      <c r="D21" s="38">
        <f t="shared" si="0"/>
        <v>2.3202389156903287</v>
      </c>
      <c r="E21" s="39">
        <f>C21/Data!CD18*100</f>
        <v>3.0555846452799016</v>
      </c>
      <c r="F21" s="40">
        <f>VLOOKUP($A21,Data!$A$29:$CE$49,$C$6+2)</f>
        <v>6</v>
      </c>
      <c r="H21" s="41">
        <f>VLOOKUP($A21,Data!$A$5:$CE$25,$H$6+2)</f>
        <v>70310</v>
      </c>
      <c r="I21" s="42">
        <f t="shared" si="1"/>
        <v>2.9829318261558702</v>
      </c>
      <c r="J21" s="43">
        <f>H21/Data!CD18*100</f>
        <v>81.811940750049445</v>
      </c>
      <c r="L21" s="24">
        <v>14</v>
      </c>
      <c r="M21" s="34">
        <f t="shared" si="2"/>
        <v>2626</v>
      </c>
      <c r="N21" s="24">
        <f t="shared" si="3"/>
        <v>2626.0000140000002</v>
      </c>
      <c r="O21" s="24">
        <f t="shared" si="4"/>
        <v>12</v>
      </c>
      <c r="P21" s="35" t="str">
        <f t="shared" si="5"/>
        <v>Rental, Hiring and Real Estate Services</v>
      </c>
      <c r="Q21" s="36">
        <f t="shared" si="6"/>
        <v>1417</v>
      </c>
      <c r="S21" s="18" t="s">
        <v>61</v>
      </c>
      <c r="T21" s="26"/>
    </row>
    <row r="22" spans="1:20" x14ac:dyDescent="0.3">
      <c r="A22" s="24">
        <v>15</v>
      </c>
      <c r="B22" s="37" t="s">
        <v>9</v>
      </c>
      <c r="C22" s="37">
        <f>VLOOKUP($A22,Data!$A$5:$CE$25,$C$6+2)</f>
        <v>4643</v>
      </c>
      <c r="D22" s="38">
        <f t="shared" si="0"/>
        <v>4.102387389775398</v>
      </c>
      <c r="E22" s="39">
        <f>C22/Data!CD19*100</f>
        <v>2.6627134099133456</v>
      </c>
      <c r="F22" s="40">
        <f>VLOOKUP($A22,Data!$A$29:$CE$49,$C$6+2)</f>
        <v>5</v>
      </c>
      <c r="H22" s="41">
        <f>VLOOKUP($A22,Data!$A$5:$CE$25,$H$6+2)</f>
        <v>133023</v>
      </c>
      <c r="I22" s="42">
        <f t="shared" si="1"/>
        <v>5.6435576775811738</v>
      </c>
      <c r="J22" s="43">
        <f>H22/Data!CD19*100</f>
        <v>76.287341358368082</v>
      </c>
      <c r="L22" s="24">
        <v>15</v>
      </c>
      <c r="M22" s="34">
        <f t="shared" si="2"/>
        <v>4643</v>
      </c>
      <c r="N22" s="24">
        <f t="shared" si="3"/>
        <v>4643.0000149999996</v>
      </c>
      <c r="O22" s="24">
        <f t="shared" si="4"/>
        <v>8</v>
      </c>
      <c r="P22" s="35" t="str">
        <f t="shared" si="5"/>
        <v>Financial and Insurance Services</v>
      </c>
      <c r="Q22" s="36">
        <f t="shared" si="6"/>
        <v>1324</v>
      </c>
      <c r="S22" s="18" t="s">
        <v>62</v>
      </c>
      <c r="T22" s="26"/>
    </row>
    <row r="23" spans="1:20" x14ac:dyDescent="0.3">
      <c r="A23" s="24">
        <v>16</v>
      </c>
      <c r="B23" s="37" t="s">
        <v>10</v>
      </c>
      <c r="C23" s="37">
        <f>VLOOKUP($A23,Data!$A$5:$CE$25,$C$6+2)</f>
        <v>5910</v>
      </c>
      <c r="D23" s="38">
        <f t="shared" si="0"/>
        <v>5.2218629062185231</v>
      </c>
      <c r="E23" s="39">
        <f>C23/Data!CD20*100</f>
        <v>2.1690142912718278</v>
      </c>
      <c r="F23" s="40">
        <f>VLOOKUP($A23,Data!$A$29:$CE$49,$C$6+2)</f>
        <v>13</v>
      </c>
      <c r="H23" s="41">
        <f>VLOOKUP($A23,Data!$A$5:$CE$25,$H$6+2)</f>
        <v>210735</v>
      </c>
      <c r="I23" s="42">
        <f t="shared" si="1"/>
        <v>8.9405225200534382</v>
      </c>
      <c r="J23" s="43">
        <f>H23/Data!CD20*100</f>
        <v>77.341324309842406</v>
      </c>
      <c r="L23" s="24">
        <v>16</v>
      </c>
      <c r="M23" s="34">
        <f t="shared" si="2"/>
        <v>5910</v>
      </c>
      <c r="N23" s="24">
        <f t="shared" si="3"/>
        <v>5910.000016</v>
      </c>
      <c r="O23" s="24">
        <f t="shared" si="4"/>
        <v>7</v>
      </c>
      <c r="P23" s="35" t="str">
        <f t="shared" si="5"/>
        <v>Information Media and Telecommunications</v>
      </c>
      <c r="Q23" s="36">
        <f t="shared" si="6"/>
        <v>673</v>
      </c>
      <c r="S23" s="18" t="s">
        <v>21</v>
      </c>
      <c r="T23" s="26"/>
    </row>
    <row r="24" spans="1:20" x14ac:dyDescent="0.3">
      <c r="A24" s="24">
        <v>17</v>
      </c>
      <c r="B24" s="37" t="s">
        <v>11</v>
      </c>
      <c r="C24" s="37">
        <f>VLOOKUP($A24,Data!$A$5:$CE$25,$C$6+2)</f>
        <v>10979</v>
      </c>
      <c r="D24" s="38">
        <f t="shared" si="0"/>
        <v>9.7006485359345458</v>
      </c>
      <c r="E24" s="39">
        <f>C24/Data!CD21*100</f>
        <v>2.5406118387559586</v>
      </c>
      <c r="F24" s="40">
        <f>VLOOKUP($A24,Data!$A$29:$CE$49,$C$6+2)</f>
        <v>12</v>
      </c>
      <c r="H24" s="41">
        <f>VLOOKUP($A24,Data!$A$5:$CE$25,$H$6+2)</f>
        <v>318278</v>
      </c>
      <c r="I24" s="42">
        <f t="shared" si="1"/>
        <v>13.503080298182876</v>
      </c>
      <c r="J24" s="43">
        <f>H24/Data!CD21*100</f>
        <v>73.65159439070672</v>
      </c>
      <c r="L24" s="24">
        <v>17</v>
      </c>
      <c r="M24" s="34">
        <f t="shared" si="2"/>
        <v>10979</v>
      </c>
      <c r="N24" s="24">
        <f t="shared" si="3"/>
        <v>10979.000017</v>
      </c>
      <c r="O24" s="24">
        <f t="shared" si="4"/>
        <v>2</v>
      </c>
      <c r="P24" s="35" t="str">
        <f t="shared" si="5"/>
        <v>Arts and Recreation Services</v>
      </c>
      <c r="Q24" s="36">
        <f t="shared" si="6"/>
        <v>635</v>
      </c>
      <c r="S24" s="18" t="s">
        <v>63</v>
      </c>
      <c r="T24" s="26"/>
    </row>
    <row r="25" spans="1:20" x14ac:dyDescent="0.3">
      <c r="A25" s="24">
        <v>18</v>
      </c>
      <c r="B25" s="37" t="s">
        <v>12</v>
      </c>
      <c r="C25" s="37">
        <f>VLOOKUP($A25,Data!$A$5:$CE$25,$C$6+2)</f>
        <v>635</v>
      </c>
      <c r="D25" s="38">
        <f t="shared" si="0"/>
        <v>0.56106310413684635</v>
      </c>
      <c r="E25" s="39">
        <f>C25/Data!CD22*100</f>
        <v>1.2089711370040361</v>
      </c>
      <c r="F25" s="40">
        <f>VLOOKUP($A25,Data!$A$29:$CE$49,$C$6+2)</f>
        <v>27</v>
      </c>
      <c r="H25" s="41">
        <f>VLOOKUP($A25,Data!$A$5:$CE$25,$H$6+2)</f>
        <v>43029</v>
      </c>
      <c r="I25" s="42">
        <f t="shared" si="1"/>
        <v>1.8255237312994017</v>
      </c>
      <c r="J25" s="43">
        <f>H25/Data!CD22*100</f>
        <v>81.922549691569571</v>
      </c>
      <c r="L25" s="24">
        <v>18</v>
      </c>
      <c r="M25" s="34">
        <f t="shared" si="2"/>
        <v>635</v>
      </c>
      <c r="N25" s="24">
        <f t="shared" si="3"/>
        <v>635.00001799999995</v>
      </c>
      <c r="O25" s="24">
        <f t="shared" si="4"/>
        <v>17</v>
      </c>
      <c r="P25" s="35" t="str">
        <f t="shared" si="5"/>
        <v>Agriculture, Forestry and Fishing</v>
      </c>
      <c r="Q25" s="36">
        <f t="shared" si="6"/>
        <v>535</v>
      </c>
      <c r="S25" s="18" t="s">
        <v>22</v>
      </c>
      <c r="T25" s="26"/>
    </row>
    <row r="26" spans="1:20" x14ac:dyDescent="0.3">
      <c r="A26" s="24">
        <v>19</v>
      </c>
      <c r="B26" s="37" t="s">
        <v>13</v>
      </c>
      <c r="C26" s="37">
        <f>VLOOKUP($A26,Data!$A$5:$CE$25,$C$6+2)</f>
        <v>4399</v>
      </c>
      <c r="D26" s="38">
        <f t="shared" si="0"/>
        <v>3.8867977875558855</v>
      </c>
      <c r="E26" s="39">
        <f>C26/Data!CD23*100</f>
        <v>4.1595355390186937</v>
      </c>
      <c r="F26" s="40">
        <f>VLOOKUP($A26,Data!$A$29:$CE$49,$C$6+2)</f>
        <v>2</v>
      </c>
      <c r="H26" s="41">
        <f>VLOOKUP($A26,Data!$A$5:$CE$25,$H$6+2)</f>
        <v>80980</v>
      </c>
      <c r="I26" s="42">
        <f t="shared" si="1"/>
        <v>3.4356111404082261</v>
      </c>
      <c r="J26" s="43">
        <f>H26/Data!CD23*100</f>
        <v>76.571763571205693</v>
      </c>
      <c r="L26" s="24">
        <v>19</v>
      </c>
      <c r="M26" s="34">
        <f t="shared" si="2"/>
        <v>4399</v>
      </c>
      <c r="N26" s="24">
        <f t="shared" si="3"/>
        <v>4399.0000190000001</v>
      </c>
      <c r="O26" s="24">
        <f t="shared" si="4"/>
        <v>9</v>
      </c>
      <c r="P26" s="35" t="str">
        <f t="shared" si="5"/>
        <v>Mining</v>
      </c>
      <c r="Q26" s="36">
        <f t="shared" si="6"/>
        <v>92</v>
      </c>
      <c r="S26" s="18" t="s">
        <v>64</v>
      </c>
      <c r="T26" s="26"/>
    </row>
    <row r="27" spans="1:20" x14ac:dyDescent="0.3">
      <c r="A27" s="24">
        <v>20</v>
      </c>
      <c r="B27" s="37" t="s">
        <v>14</v>
      </c>
      <c r="C27" s="37">
        <f>VLOOKUP($A27,Data!$A$5:$CE$25,$C$6+2)</f>
        <v>9034</v>
      </c>
      <c r="D27" s="38">
        <f t="shared" si="0"/>
        <v>7.9821166657831029</v>
      </c>
      <c r="E27" s="39">
        <f>C27/Data!CD24*100</f>
        <v>6.5382277161798346</v>
      </c>
      <c r="F27" s="40">
        <f>VLOOKUP($A27,Data!$A$29:$CE$49,$C$6+2)</f>
        <v>2</v>
      </c>
      <c r="H27" s="41">
        <f>VLOOKUP($A27,Data!$A$5:$CE$25,$H$6+2)</f>
        <v>112989</v>
      </c>
      <c r="I27" s="42">
        <f t="shared" si="1"/>
        <v>4.7936066577375289</v>
      </c>
      <c r="J27" s="43">
        <f>H27/Data!CD24*100</f>
        <v>81.774165532814166</v>
      </c>
      <c r="O27" s="12"/>
      <c r="P27" s="13"/>
      <c r="S27" s="18" t="s">
        <v>23</v>
      </c>
      <c r="T27" s="26"/>
    </row>
    <row r="28" spans="1:20" x14ac:dyDescent="0.3">
      <c r="A28" s="24">
        <v>21</v>
      </c>
      <c r="B28" s="44" t="s">
        <v>1</v>
      </c>
      <c r="C28" s="44">
        <f>VLOOKUP($A28,Data!$A$5:$CE$25,$C$6+2)</f>
        <v>113178</v>
      </c>
      <c r="D28" s="45">
        <f>C28/C$28*100</f>
        <v>100</v>
      </c>
      <c r="E28" s="46">
        <f>C28/Data!CD25*100</f>
        <v>3.7430969101541653</v>
      </c>
      <c r="F28" s="47">
        <f>VLOOKUP($A28,Data!$A$29:$CE$49,$C$6+2)</f>
        <v>4</v>
      </c>
      <c r="G28" s="48"/>
      <c r="H28" s="49">
        <f>VLOOKUP($A28,Data!$A$5:$CE$25,$H$6+2)</f>
        <v>2357077</v>
      </c>
      <c r="I28" s="50">
        <f t="shared" si="1"/>
        <v>100</v>
      </c>
      <c r="J28" s="51">
        <f>H28/Data!CD25*100</f>
        <v>77.954793649785728</v>
      </c>
      <c r="O28" s="12"/>
      <c r="P28" s="13"/>
      <c r="S28" s="18" t="s">
        <v>65</v>
      </c>
      <c r="T28" s="26"/>
    </row>
    <row r="29" spans="1:20" x14ac:dyDescent="0.3">
      <c r="S29" s="18" t="s">
        <v>66</v>
      </c>
    </row>
    <row r="30" spans="1:20" ht="17" x14ac:dyDescent="0.4">
      <c r="B30" s="62" t="str">
        <f>CONCATENATE("Employment by Industry Division: ",INDEX(S6:S86,C6))</f>
        <v>Employment by Industry Division: Greater Dandenong</v>
      </c>
      <c r="C30" s="62"/>
      <c r="D30" s="62"/>
      <c r="E30" s="62"/>
      <c r="F30" s="62"/>
      <c r="G30" s="62"/>
      <c r="H30" s="62"/>
      <c r="I30" s="62"/>
      <c r="S30" s="18" t="s">
        <v>24</v>
      </c>
    </row>
    <row r="31" spans="1:20" x14ac:dyDescent="0.3">
      <c r="S31" s="18" t="s">
        <v>25</v>
      </c>
    </row>
    <row r="32" spans="1:20" x14ac:dyDescent="0.3">
      <c r="S32" s="18" t="s">
        <v>26</v>
      </c>
    </row>
    <row r="33" spans="16:20" x14ac:dyDescent="0.3">
      <c r="S33" s="18" t="s">
        <v>27</v>
      </c>
    </row>
    <row r="34" spans="16:20" x14ac:dyDescent="0.3">
      <c r="S34" s="18" t="s">
        <v>67</v>
      </c>
    </row>
    <row r="35" spans="16:20" x14ac:dyDescent="0.3">
      <c r="S35" s="18" t="s">
        <v>68</v>
      </c>
    </row>
    <row r="36" spans="16:20" x14ac:dyDescent="0.3">
      <c r="S36" s="18" t="s">
        <v>28</v>
      </c>
    </row>
    <row r="37" spans="16:20" x14ac:dyDescent="0.3">
      <c r="S37" s="18" t="s">
        <v>49</v>
      </c>
    </row>
    <row r="38" spans="16:20" x14ac:dyDescent="0.3">
      <c r="S38" s="18" t="s">
        <v>29</v>
      </c>
    </row>
    <row r="39" spans="16:20" x14ac:dyDescent="0.3">
      <c r="S39" s="18" t="s">
        <v>69</v>
      </c>
    </row>
    <row r="40" spans="16:20" x14ac:dyDescent="0.3">
      <c r="S40" s="18" t="s">
        <v>30</v>
      </c>
    </row>
    <row r="41" spans="16:20" x14ac:dyDescent="0.3">
      <c r="S41" s="18" t="s">
        <v>31</v>
      </c>
    </row>
    <row r="42" spans="16:20" x14ac:dyDescent="0.3">
      <c r="S42" s="18" t="s">
        <v>32</v>
      </c>
    </row>
    <row r="43" spans="16:20" x14ac:dyDescent="0.3">
      <c r="S43" s="18" t="s">
        <v>70</v>
      </c>
    </row>
    <row r="44" spans="16:20" x14ac:dyDescent="0.3">
      <c r="S44" s="18" t="s">
        <v>71</v>
      </c>
    </row>
    <row r="45" spans="16:20" x14ac:dyDescent="0.3">
      <c r="S45" s="18" t="s">
        <v>33</v>
      </c>
    </row>
    <row r="46" spans="16:20" x14ac:dyDescent="0.3">
      <c r="S46" s="18" t="s">
        <v>72</v>
      </c>
    </row>
    <row r="47" spans="16:20" x14ac:dyDescent="0.3">
      <c r="P47" s="58"/>
      <c r="Q47" s="59"/>
      <c r="R47" s="59"/>
      <c r="S47" s="18" t="s">
        <v>34</v>
      </c>
      <c r="T47" s="60"/>
    </row>
    <row r="48" spans="16:20" x14ac:dyDescent="0.3">
      <c r="P48" s="58"/>
      <c r="Q48" s="59"/>
      <c r="R48" s="59"/>
      <c r="S48" s="18" t="s">
        <v>35</v>
      </c>
      <c r="T48" s="60"/>
    </row>
    <row r="49" spans="1:20" x14ac:dyDescent="0.3">
      <c r="P49" s="58"/>
      <c r="Q49" s="59"/>
      <c r="R49" s="59"/>
      <c r="S49" s="18" t="s">
        <v>36</v>
      </c>
      <c r="T49" s="60"/>
    </row>
    <row r="50" spans="1:20" x14ac:dyDescent="0.3">
      <c r="P50" s="58"/>
      <c r="Q50" s="59"/>
      <c r="R50" s="59"/>
      <c r="S50" s="18" t="s">
        <v>73</v>
      </c>
      <c r="T50" s="60"/>
    </row>
    <row r="51" spans="1:20" x14ac:dyDescent="0.3">
      <c r="P51" s="58"/>
      <c r="Q51" s="59"/>
      <c r="R51" s="59"/>
      <c r="S51" s="18" t="s">
        <v>50</v>
      </c>
      <c r="T51" s="60"/>
    </row>
    <row r="52" spans="1:20" x14ac:dyDescent="0.3">
      <c r="P52" s="58"/>
      <c r="Q52" s="59"/>
      <c r="R52" s="59"/>
      <c r="S52" s="18" t="s">
        <v>74</v>
      </c>
      <c r="T52" s="60"/>
    </row>
    <row r="53" spans="1:20" x14ac:dyDescent="0.3">
      <c r="P53" s="58"/>
      <c r="Q53" s="61" t="s">
        <v>2</v>
      </c>
      <c r="R53" s="59"/>
      <c r="S53" s="18" t="s">
        <v>75</v>
      </c>
      <c r="T53" s="60"/>
    </row>
    <row r="54" spans="1:20" x14ac:dyDescent="0.3">
      <c r="P54" s="58"/>
      <c r="Q54" s="61" t="s">
        <v>3</v>
      </c>
      <c r="R54" s="59"/>
      <c r="S54" s="18" t="s">
        <v>37</v>
      </c>
      <c r="T54" s="60"/>
    </row>
    <row r="55" spans="1:20" x14ac:dyDescent="0.3">
      <c r="P55" s="58"/>
      <c r="Q55" s="61" t="s">
        <v>4</v>
      </c>
      <c r="R55" s="59"/>
      <c r="S55" s="18" t="s">
        <v>38</v>
      </c>
      <c r="T55" s="60"/>
    </row>
    <row r="56" spans="1:20" ht="24" customHeight="1" x14ac:dyDescent="0.4">
      <c r="B56" s="63" t="s">
        <v>117</v>
      </c>
      <c r="C56" s="63"/>
      <c r="D56" s="63"/>
      <c r="E56" s="63"/>
      <c r="F56" s="63"/>
      <c r="G56" s="63"/>
      <c r="H56" s="63"/>
      <c r="I56" s="63"/>
      <c r="P56" s="58"/>
      <c r="Q56" s="61" t="s">
        <v>100</v>
      </c>
      <c r="R56" s="59"/>
      <c r="S56" s="18" t="s">
        <v>76</v>
      </c>
      <c r="T56" s="60"/>
    </row>
    <row r="57" spans="1:20" ht="14.25" customHeight="1" x14ac:dyDescent="0.3">
      <c r="C57" s="12" t="s">
        <v>116</v>
      </c>
      <c r="F57" s="17">
        <v>17</v>
      </c>
      <c r="P57" s="58"/>
      <c r="Q57" s="61" t="s">
        <v>5</v>
      </c>
      <c r="R57" s="59"/>
      <c r="S57" s="18" t="s">
        <v>39</v>
      </c>
      <c r="T57" s="60"/>
    </row>
    <row r="58" spans="1:20" x14ac:dyDescent="0.3">
      <c r="B58" s="14"/>
      <c r="C58" s="14"/>
      <c r="D58" s="14"/>
      <c r="E58" s="14"/>
      <c r="F58" s="14"/>
      <c r="G58" s="14"/>
      <c r="H58" s="14"/>
      <c r="I58" s="14"/>
      <c r="J58" s="14"/>
      <c r="P58" s="58"/>
      <c r="Q58" s="61" t="s">
        <v>6</v>
      </c>
      <c r="R58" s="59"/>
      <c r="S58" s="18" t="s">
        <v>77</v>
      </c>
      <c r="T58" s="60"/>
    </row>
    <row r="59" spans="1:20" x14ac:dyDescent="0.3">
      <c r="B59" s="14"/>
      <c r="C59" s="14"/>
      <c r="D59" s="52" t="s">
        <v>113</v>
      </c>
      <c r="E59" s="52" t="s">
        <v>114</v>
      </c>
      <c r="F59" s="14"/>
      <c r="G59" s="14"/>
      <c r="H59" s="14"/>
      <c r="I59" s="14"/>
      <c r="J59" s="14"/>
      <c r="P59" s="58"/>
      <c r="Q59" s="61" t="s">
        <v>7</v>
      </c>
      <c r="R59" s="59"/>
      <c r="S59" s="18" t="s">
        <v>78</v>
      </c>
      <c r="T59" s="60"/>
    </row>
    <row r="60" spans="1:20" x14ac:dyDescent="0.3">
      <c r="A60" s="23">
        <v>1</v>
      </c>
      <c r="B60" s="18" t="s">
        <v>54</v>
      </c>
      <c r="C60" s="53">
        <f>VLOOKUP($F$57,Data!$A$5:$CE$25,A60+2)</f>
        <v>610</v>
      </c>
      <c r="D60" s="54">
        <f>C60+0.0000001*A60</f>
        <v>610.00000009999997</v>
      </c>
      <c r="E60" s="52">
        <f>RANK(D60,D$60:D$138)</f>
        <v>64</v>
      </c>
      <c r="F60" s="54" t="str">
        <f>VLOOKUP(MATCH(A60,E$60:E$138,0),$A$60:$C$138,2)</f>
        <v>Melbourne</v>
      </c>
      <c r="G60" s="54">
        <f>VLOOKUP(MATCH(A60,E$60:E$138,0),$A$60:$C$138,3)</f>
        <v>43539</v>
      </c>
      <c r="H60" s="14"/>
      <c r="I60" s="14"/>
      <c r="J60" s="14"/>
      <c r="P60" s="58"/>
      <c r="Q60" s="61" t="s">
        <v>94</v>
      </c>
      <c r="R60" s="59"/>
      <c r="S60" s="18" t="s">
        <v>79</v>
      </c>
      <c r="T60" s="60"/>
    </row>
    <row r="61" spans="1:20" x14ac:dyDescent="0.3">
      <c r="A61" s="23">
        <v>2</v>
      </c>
      <c r="B61" s="18" t="s">
        <v>47</v>
      </c>
      <c r="C61" s="53">
        <f>VLOOKUP($F$57,Data!$A$5:$CE$25,A61+2)</f>
        <v>866</v>
      </c>
      <c r="D61" s="54">
        <f t="shared" ref="D61:D124" si="7">C61+0.0000001*A61</f>
        <v>866.00000020000004</v>
      </c>
      <c r="E61" s="52">
        <f t="shared" ref="E61:E124" si="8">RANK(D61,D$60:D$138)</f>
        <v>61</v>
      </c>
      <c r="F61" s="54" t="str">
        <f t="shared" ref="F61:F124" si="9">VLOOKUP(MATCH(A61,E$60:E$138,0),$A$60:$C$138,2)</f>
        <v>Greater Geelong</v>
      </c>
      <c r="G61" s="54">
        <f t="shared" ref="G61:G124" si="10">VLOOKUP(MATCH(A61,E$60:E$138,0),$A$60:$C$138,3)</f>
        <v>22818</v>
      </c>
      <c r="H61" s="14"/>
      <c r="I61" s="14"/>
      <c r="J61" s="14"/>
      <c r="P61" s="58"/>
      <c r="Q61" s="61" t="s">
        <v>95</v>
      </c>
      <c r="R61" s="59"/>
      <c r="S61" s="18" t="s">
        <v>80</v>
      </c>
      <c r="T61" s="60"/>
    </row>
    <row r="62" spans="1:20" x14ac:dyDescent="0.3">
      <c r="A62" s="23">
        <v>3</v>
      </c>
      <c r="B62" s="18" t="s">
        <v>15</v>
      </c>
      <c r="C62" s="53">
        <f>VLOOKUP($F$57,Data!$A$5:$CE$25,A62+2)</f>
        <v>11346</v>
      </c>
      <c r="D62" s="54">
        <f t="shared" si="7"/>
        <v>11346.0000003</v>
      </c>
      <c r="E62" s="52">
        <f t="shared" si="8"/>
        <v>11</v>
      </c>
      <c r="F62" s="54" t="str">
        <f t="shared" si="9"/>
        <v>Monash</v>
      </c>
      <c r="G62" s="54">
        <f t="shared" si="10"/>
        <v>19714</v>
      </c>
      <c r="H62" s="14"/>
      <c r="I62" s="14"/>
      <c r="J62" s="14"/>
      <c r="P62" s="58"/>
      <c r="Q62" s="61" t="s">
        <v>98</v>
      </c>
      <c r="R62" s="59"/>
      <c r="S62" s="18" t="s">
        <v>81</v>
      </c>
      <c r="T62" s="60"/>
    </row>
    <row r="63" spans="1:20" x14ac:dyDescent="0.3">
      <c r="A63" s="23">
        <v>4</v>
      </c>
      <c r="B63" s="18" t="s">
        <v>16</v>
      </c>
      <c r="C63" s="53">
        <f>VLOOKUP($F$57,Data!$A$5:$CE$25,A63+2)</f>
        <v>16279</v>
      </c>
      <c r="D63" s="54">
        <f t="shared" si="7"/>
        <v>16279.000000399999</v>
      </c>
      <c r="E63" s="52">
        <f t="shared" si="8"/>
        <v>5</v>
      </c>
      <c r="F63" s="54" t="str">
        <f t="shared" si="9"/>
        <v>Yarra</v>
      </c>
      <c r="G63" s="54">
        <f t="shared" si="10"/>
        <v>17798</v>
      </c>
      <c r="H63" s="14"/>
      <c r="I63" s="14"/>
      <c r="J63" s="14"/>
      <c r="P63" s="58"/>
      <c r="Q63" s="61" t="s">
        <v>8</v>
      </c>
      <c r="R63" s="59"/>
      <c r="S63" s="18" t="s">
        <v>82</v>
      </c>
      <c r="T63" s="60"/>
    </row>
    <row r="64" spans="1:20" x14ac:dyDescent="0.3">
      <c r="A64" s="23">
        <v>5</v>
      </c>
      <c r="B64" s="18" t="s">
        <v>55</v>
      </c>
      <c r="C64" s="53">
        <f>VLOOKUP($F$57,Data!$A$5:$CE$25,A64+2)</f>
        <v>2137</v>
      </c>
      <c r="D64" s="54">
        <f t="shared" si="7"/>
        <v>2137.0000005000002</v>
      </c>
      <c r="E64" s="52">
        <f t="shared" si="8"/>
        <v>44</v>
      </c>
      <c r="F64" s="54" t="str">
        <f t="shared" si="9"/>
        <v>Banyule</v>
      </c>
      <c r="G64" s="54">
        <f t="shared" si="10"/>
        <v>16279</v>
      </c>
      <c r="H64" s="14"/>
      <c r="I64" s="14"/>
      <c r="J64" s="14"/>
      <c r="P64" s="58"/>
      <c r="Q64" s="61" t="s">
        <v>96</v>
      </c>
      <c r="R64" s="59"/>
      <c r="S64" s="18" t="s">
        <v>40</v>
      </c>
      <c r="T64" s="60"/>
    </row>
    <row r="65" spans="1:20" x14ac:dyDescent="0.3">
      <c r="A65" s="23">
        <v>6</v>
      </c>
      <c r="B65" s="18" t="s">
        <v>56</v>
      </c>
      <c r="C65" s="53">
        <f>VLOOKUP($F$57,Data!$A$5:$CE$25,A65+2)</f>
        <v>3172</v>
      </c>
      <c r="D65" s="54">
        <f t="shared" si="7"/>
        <v>3172.0000006</v>
      </c>
      <c r="E65" s="52">
        <f t="shared" si="8"/>
        <v>39</v>
      </c>
      <c r="F65" s="54" t="str">
        <f t="shared" si="9"/>
        <v>Whitehorse</v>
      </c>
      <c r="G65" s="54">
        <f t="shared" si="10"/>
        <v>16031</v>
      </c>
      <c r="H65" s="14"/>
      <c r="I65" s="14"/>
      <c r="J65" s="14"/>
      <c r="P65" s="58"/>
      <c r="Q65" s="61" t="s">
        <v>99</v>
      </c>
      <c r="R65" s="59"/>
      <c r="S65" s="18" t="s">
        <v>83</v>
      </c>
      <c r="T65" s="60"/>
    </row>
    <row r="66" spans="1:20" x14ac:dyDescent="0.3">
      <c r="A66" s="23">
        <v>7</v>
      </c>
      <c r="B66" s="18" t="s">
        <v>17</v>
      </c>
      <c r="C66" s="53">
        <f>VLOOKUP($F$57,Data!$A$5:$CE$25,A66+2)</f>
        <v>6123</v>
      </c>
      <c r="D66" s="54">
        <f t="shared" si="7"/>
        <v>6123.0000006999999</v>
      </c>
      <c r="E66" s="52">
        <f t="shared" si="8"/>
        <v>28</v>
      </c>
      <c r="F66" s="54" t="str">
        <f t="shared" si="9"/>
        <v>Boroondara</v>
      </c>
      <c r="G66" s="54">
        <f t="shared" si="10"/>
        <v>13150</v>
      </c>
      <c r="H66" s="14"/>
      <c r="I66" s="14"/>
      <c r="J66" s="14"/>
      <c r="P66" s="58"/>
      <c r="Q66" s="61" t="s">
        <v>97</v>
      </c>
      <c r="R66" s="59"/>
      <c r="S66" s="18" t="s">
        <v>93</v>
      </c>
      <c r="T66" s="60"/>
    </row>
    <row r="67" spans="1:20" x14ac:dyDescent="0.3">
      <c r="A67" s="23">
        <v>8</v>
      </c>
      <c r="B67" s="18" t="s">
        <v>48</v>
      </c>
      <c r="C67" s="53">
        <f>VLOOKUP($F$57,Data!$A$5:$CE$25,A67+2)</f>
        <v>875</v>
      </c>
      <c r="D67" s="54">
        <f t="shared" si="7"/>
        <v>875.00000079999995</v>
      </c>
      <c r="E67" s="52">
        <f t="shared" si="8"/>
        <v>60</v>
      </c>
      <c r="F67" s="54" t="str">
        <f t="shared" si="9"/>
        <v>Casey</v>
      </c>
      <c r="G67" s="54">
        <f t="shared" si="10"/>
        <v>12700</v>
      </c>
      <c r="H67" s="14"/>
      <c r="I67" s="14"/>
      <c r="J67" s="14"/>
      <c r="P67" s="58"/>
      <c r="Q67" s="61" t="s">
        <v>9</v>
      </c>
      <c r="R67" s="59"/>
      <c r="S67" s="18" t="s">
        <v>84</v>
      </c>
      <c r="T67" s="60"/>
    </row>
    <row r="68" spans="1:20" x14ac:dyDescent="0.3">
      <c r="A68" s="23">
        <v>9</v>
      </c>
      <c r="B68" s="18" t="s">
        <v>18</v>
      </c>
      <c r="C68" s="53">
        <f>VLOOKUP($F$57,Data!$A$5:$CE$25,A68+2)</f>
        <v>13150</v>
      </c>
      <c r="D68" s="54">
        <f t="shared" si="7"/>
        <v>13150.0000009</v>
      </c>
      <c r="E68" s="52">
        <f t="shared" si="8"/>
        <v>7</v>
      </c>
      <c r="F68" s="54" t="str">
        <f t="shared" si="9"/>
        <v>Frankston</v>
      </c>
      <c r="G68" s="54">
        <f t="shared" si="10"/>
        <v>11875</v>
      </c>
      <c r="H68" s="14"/>
      <c r="I68" s="14"/>
      <c r="J68" s="14"/>
      <c r="P68" s="58"/>
      <c r="Q68" s="61" t="s">
        <v>10</v>
      </c>
      <c r="R68" s="59"/>
      <c r="S68" s="18" t="s">
        <v>85</v>
      </c>
      <c r="T68" s="60"/>
    </row>
    <row r="69" spans="1:20" x14ac:dyDescent="0.3">
      <c r="A69" s="23">
        <v>10</v>
      </c>
      <c r="B69" s="18" t="s">
        <v>19</v>
      </c>
      <c r="C69" s="53">
        <f>VLOOKUP($F$57,Data!$A$5:$CE$25,A69+2)</f>
        <v>10779</v>
      </c>
      <c r="D69" s="54">
        <f t="shared" si="7"/>
        <v>10779.000001</v>
      </c>
      <c r="E69" s="52">
        <f t="shared" si="8"/>
        <v>14</v>
      </c>
      <c r="F69" s="54" t="str">
        <f t="shared" si="9"/>
        <v>Whittlesea</v>
      </c>
      <c r="G69" s="54">
        <f t="shared" si="10"/>
        <v>11616</v>
      </c>
      <c r="H69" s="14"/>
      <c r="I69" s="14"/>
      <c r="J69" s="14"/>
      <c r="P69" s="58"/>
      <c r="Q69" s="61" t="s">
        <v>11</v>
      </c>
      <c r="R69" s="59"/>
      <c r="S69" s="18" t="s">
        <v>41</v>
      </c>
      <c r="T69" s="60"/>
    </row>
    <row r="70" spans="1:20" x14ac:dyDescent="0.3">
      <c r="A70" s="23">
        <v>11</v>
      </c>
      <c r="B70" s="18" t="s">
        <v>57</v>
      </c>
      <c r="C70" s="53">
        <f>VLOOKUP($F$57,Data!$A$5:$CE$25,A70+2)</f>
        <v>310</v>
      </c>
      <c r="D70" s="54">
        <f t="shared" si="7"/>
        <v>310.00000110000002</v>
      </c>
      <c r="E70" s="52">
        <f t="shared" si="8"/>
        <v>75</v>
      </c>
      <c r="F70" s="54" t="str">
        <f t="shared" si="9"/>
        <v>Ballarat</v>
      </c>
      <c r="G70" s="54">
        <f t="shared" si="10"/>
        <v>11346</v>
      </c>
      <c r="H70" s="14"/>
      <c r="I70" s="14"/>
      <c r="J70" s="14"/>
      <c r="P70" s="58"/>
      <c r="Q70" s="61" t="s">
        <v>12</v>
      </c>
      <c r="R70" s="59"/>
      <c r="S70" s="18" t="s">
        <v>86</v>
      </c>
      <c r="T70" s="60"/>
    </row>
    <row r="71" spans="1:20" x14ac:dyDescent="0.3">
      <c r="A71" s="23">
        <v>12</v>
      </c>
      <c r="B71" s="18" t="s">
        <v>58</v>
      </c>
      <c r="C71" s="53">
        <f>VLOOKUP($F$57,Data!$A$5:$CE$25,A71+2)</f>
        <v>2809</v>
      </c>
      <c r="D71" s="54">
        <f t="shared" si="7"/>
        <v>2809.0000012</v>
      </c>
      <c r="E71" s="52">
        <f t="shared" si="8"/>
        <v>42</v>
      </c>
      <c r="F71" s="54" t="str">
        <f t="shared" si="9"/>
        <v>Greater Dandenong</v>
      </c>
      <c r="G71" s="54">
        <f t="shared" si="10"/>
        <v>10979</v>
      </c>
      <c r="H71" s="14"/>
      <c r="I71" s="14"/>
      <c r="J71" s="14"/>
      <c r="P71" s="58"/>
      <c r="Q71" s="61" t="s">
        <v>13</v>
      </c>
      <c r="R71" s="59"/>
      <c r="S71" s="18" t="s">
        <v>87</v>
      </c>
      <c r="T71" s="60"/>
    </row>
    <row r="72" spans="1:20" x14ac:dyDescent="0.3">
      <c r="A72" s="23">
        <v>13</v>
      </c>
      <c r="B72" s="18" t="s">
        <v>59</v>
      </c>
      <c r="C72" s="53">
        <f>VLOOKUP($F$57,Data!$A$5:$CE$25,A72+2)</f>
        <v>3326</v>
      </c>
      <c r="D72" s="54">
        <f t="shared" si="7"/>
        <v>3326.0000012999999</v>
      </c>
      <c r="E72" s="52">
        <f t="shared" si="8"/>
        <v>36</v>
      </c>
      <c r="F72" s="54" t="str">
        <f t="shared" si="9"/>
        <v>Stonnington</v>
      </c>
      <c r="G72" s="54">
        <f t="shared" si="10"/>
        <v>10794</v>
      </c>
      <c r="H72" s="14"/>
      <c r="I72" s="14"/>
      <c r="J72" s="14"/>
      <c r="P72" s="58"/>
      <c r="Q72" s="61" t="s">
        <v>14</v>
      </c>
      <c r="R72" s="59"/>
      <c r="S72" s="18" t="s">
        <v>51</v>
      </c>
      <c r="T72" s="60"/>
    </row>
    <row r="73" spans="1:20" x14ac:dyDescent="0.3">
      <c r="A73" s="23">
        <v>14</v>
      </c>
      <c r="B73" s="18" t="s">
        <v>20</v>
      </c>
      <c r="C73" s="53">
        <f>VLOOKUP($F$57,Data!$A$5:$CE$25,A73+2)</f>
        <v>12700</v>
      </c>
      <c r="D73" s="54">
        <f t="shared" si="7"/>
        <v>12700.0000014</v>
      </c>
      <c r="E73" s="52">
        <f t="shared" si="8"/>
        <v>8</v>
      </c>
      <c r="F73" s="54" t="str">
        <f t="shared" si="9"/>
        <v>Brimbank</v>
      </c>
      <c r="G73" s="54">
        <f t="shared" si="10"/>
        <v>10779</v>
      </c>
      <c r="H73" s="14"/>
      <c r="I73" s="14"/>
      <c r="J73" s="14"/>
      <c r="P73" s="58"/>
      <c r="Q73" s="61" t="s">
        <v>1</v>
      </c>
      <c r="R73" s="59"/>
      <c r="S73" s="18" t="s">
        <v>88</v>
      </c>
      <c r="T73" s="60"/>
    </row>
    <row r="74" spans="1:20" x14ac:dyDescent="0.3">
      <c r="A74" s="23">
        <v>15</v>
      </c>
      <c r="B74" s="18" t="s">
        <v>60</v>
      </c>
      <c r="C74" s="53">
        <f>VLOOKUP($F$57,Data!$A$5:$CE$25,A74+2)</f>
        <v>876</v>
      </c>
      <c r="D74" s="54">
        <f t="shared" si="7"/>
        <v>876.00000150000005</v>
      </c>
      <c r="E74" s="52">
        <f t="shared" si="8"/>
        <v>59</v>
      </c>
      <c r="F74" s="54" t="str">
        <f t="shared" si="9"/>
        <v>Greater Bendigo</v>
      </c>
      <c r="G74" s="54">
        <f t="shared" si="10"/>
        <v>10667</v>
      </c>
      <c r="H74" s="14"/>
      <c r="I74" s="14"/>
      <c r="J74" s="14"/>
      <c r="P74" s="58"/>
      <c r="Q74" s="59"/>
      <c r="R74" s="59"/>
      <c r="S74" s="18" t="s">
        <v>52</v>
      </c>
      <c r="T74" s="60"/>
    </row>
    <row r="75" spans="1:20" x14ac:dyDescent="0.3">
      <c r="A75" s="23">
        <v>16</v>
      </c>
      <c r="B75" s="18" t="s">
        <v>61</v>
      </c>
      <c r="C75" s="53">
        <f>VLOOKUP($F$57,Data!$A$5:$CE$25,A75+2)</f>
        <v>1424</v>
      </c>
      <c r="D75" s="54">
        <f t="shared" si="7"/>
        <v>1424.0000015999999</v>
      </c>
      <c r="E75" s="52">
        <f t="shared" si="8"/>
        <v>51</v>
      </c>
      <c r="F75" s="54" t="str">
        <f t="shared" si="9"/>
        <v>Wyndham</v>
      </c>
      <c r="G75" s="54">
        <f t="shared" si="10"/>
        <v>9219</v>
      </c>
      <c r="H75" s="14"/>
      <c r="I75" s="14"/>
      <c r="J75" s="14"/>
      <c r="P75" s="58"/>
      <c r="Q75" s="59"/>
      <c r="R75" s="59"/>
      <c r="S75" s="18" t="s">
        <v>42</v>
      </c>
      <c r="T75" s="60"/>
    </row>
    <row r="76" spans="1:20" x14ac:dyDescent="0.3">
      <c r="A76" s="23">
        <v>17</v>
      </c>
      <c r="B76" s="18" t="s">
        <v>62</v>
      </c>
      <c r="C76" s="53">
        <f>VLOOKUP($F$57,Data!$A$5:$CE$25,A76+2)</f>
        <v>861</v>
      </c>
      <c r="D76" s="54">
        <f t="shared" si="7"/>
        <v>861.00000169999998</v>
      </c>
      <c r="E76" s="52">
        <f t="shared" si="8"/>
        <v>62</v>
      </c>
      <c r="F76" s="54" t="str">
        <f t="shared" si="9"/>
        <v>Knox</v>
      </c>
      <c r="G76" s="54">
        <f t="shared" si="10"/>
        <v>9099</v>
      </c>
      <c r="H76" s="14"/>
      <c r="I76" s="14"/>
      <c r="J76" s="14"/>
      <c r="P76" s="58"/>
      <c r="Q76" s="59"/>
      <c r="R76" s="59"/>
      <c r="S76" s="18" t="s">
        <v>89</v>
      </c>
      <c r="T76" s="60"/>
    </row>
    <row r="77" spans="1:20" x14ac:dyDescent="0.3">
      <c r="A77" s="23">
        <v>18</v>
      </c>
      <c r="B77" s="18" t="s">
        <v>21</v>
      </c>
      <c r="C77" s="53">
        <f>VLOOKUP($F$57,Data!$A$5:$CE$25,A77+2)</f>
        <v>8050</v>
      </c>
      <c r="D77" s="54">
        <f t="shared" si="7"/>
        <v>8050.0000018000001</v>
      </c>
      <c r="E77" s="52">
        <f t="shared" si="8"/>
        <v>21</v>
      </c>
      <c r="F77" s="54" t="str">
        <f t="shared" si="9"/>
        <v>Mornington Pen.</v>
      </c>
      <c r="G77" s="54">
        <f t="shared" si="10"/>
        <v>8801</v>
      </c>
      <c r="H77" s="14"/>
      <c r="I77" s="14"/>
      <c r="J77" s="14"/>
      <c r="P77" s="58"/>
      <c r="Q77" s="59"/>
      <c r="R77" s="59"/>
      <c r="S77" s="18" t="s">
        <v>90</v>
      </c>
      <c r="T77" s="60"/>
    </row>
    <row r="78" spans="1:20" x14ac:dyDescent="0.3">
      <c r="A78" s="23">
        <v>19</v>
      </c>
      <c r="B78" s="18" t="s">
        <v>63</v>
      </c>
      <c r="C78" s="53">
        <f>VLOOKUP($F$57,Data!$A$5:$CE$25,A78+2)</f>
        <v>3057</v>
      </c>
      <c r="D78" s="54">
        <f t="shared" si="7"/>
        <v>3057.0000018999999</v>
      </c>
      <c r="E78" s="52">
        <f t="shared" si="8"/>
        <v>40</v>
      </c>
      <c r="F78" s="54" t="str">
        <f t="shared" si="9"/>
        <v>Kingston</v>
      </c>
      <c r="G78" s="54">
        <f t="shared" si="10"/>
        <v>8606</v>
      </c>
      <c r="H78" s="14"/>
      <c r="I78" s="14"/>
      <c r="J78" s="14"/>
      <c r="P78" s="58"/>
      <c r="Q78" s="59"/>
      <c r="R78" s="59"/>
      <c r="S78" s="18" t="s">
        <v>43</v>
      </c>
      <c r="T78" s="60"/>
    </row>
    <row r="79" spans="1:20" x14ac:dyDescent="0.3">
      <c r="A79" s="23">
        <v>20</v>
      </c>
      <c r="B79" s="18" t="s">
        <v>22</v>
      </c>
      <c r="C79" s="53">
        <f>VLOOKUP($F$57,Data!$A$5:$CE$25,A79+2)</f>
        <v>11875</v>
      </c>
      <c r="D79" s="54">
        <f t="shared" si="7"/>
        <v>11875.000002000001</v>
      </c>
      <c r="E79" s="52">
        <f t="shared" si="8"/>
        <v>9</v>
      </c>
      <c r="F79" s="54" t="str">
        <f t="shared" si="9"/>
        <v>Glen Eira</v>
      </c>
      <c r="G79" s="54">
        <f t="shared" si="10"/>
        <v>8245</v>
      </c>
      <c r="H79" s="14"/>
      <c r="I79" s="14"/>
      <c r="J79" s="14"/>
      <c r="P79" s="58"/>
      <c r="Q79" s="59"/>
      <c r="R79" s="59"/>
      <c r="S79" s="18" t="s">
        <v>44</v>
      </c>
      <c r="T79" s="60"/>
    </row>
    <row r="80" spans="1:20" x14ac:dyDescent="0.3">
      <c r="A80" s="23">
        <v>21</v>
      </c>
      <c r="B80" s="18" t="s">
        <v>64</v>
      </c>
      <c r="C80" s="53">
        <f>VLOOKUP($F$57,Data!$A$5:$CE$25,A80+2)</f>
        <v>482</v>
      </c>
      <c r="D80" s="54">
        <f t="shared" si="7"/>
        <v>482.00000210000002</v>
      </c>
      <c r="E80" s="52">
        <f t="shared" si="8"/>
        <v>68</v>
      </c>
      <c r="F80" s="54" t="str">
        <f t="shared" si="9"/>
        <v>Darebin</v>
      </c>
      <c r="G80" s="54">
        <f t="shared" si="10"/>
        <v>8050</v>
      </c>
      <c r="H80" s="14"/>
      <c r="I80" s="14"/>
      <c r="J80" s="14"/>
      <c r="P80" s="58"/>
      <c r="Q80" s="59"/>
      <c r="R80" s="59"/>
      <c r="S80" s="18" t="s">
        <v>53</v>
      </c>
      <c r="T80" s="60"/>
    </row>
    <row r="81" spans="1:19" x14ac:dyDescent="0.3">
      <c r="A81" s="23">
        <v>22</v>
      </c>
      <c r="B81" s="18" t="s">
        <v>23</v>
      </c>
      <c r="C81" s="53">
        <f>VLOOKUP($F$57,Data!$A$5:$CE$25,A81+2)</f>
        <v>8245</v>
      </c>
      <c r="D81" s="54">
        <f t="shared" si="7"/>
        <v>8245.0000022000004</v>
      </c>
      <c r="E81" s="52">
        <f t="shared" si="8"/>
        <v>20</v>
      </c>
      <c r="F81" s="54" t="str">
        <f t="shared" si="9"/>
        <v>Maribyrnong</v>
      </c>
      <c r="G81" s="54">
        <f t="shared" si="10"/>
        <v>7731</v>
      </c>
      <c r="H81" s="14"/>
      <c r="I81" s="14"/>
      <c r="J81" s="14"/>
      <c r="S81" s="18" t="s">
        <v>45</v>
      </c>
    </row>
    <row r="82" spans="1:19" x14ac:dyDescent="0.3">
      <c r="A82" s="23">
        <v>23</v>
      </c>
      <c r="B82" s="18" t="s">
        <v>65</v>
      </c>
      <c r="C82" s="53">
        <f>VLOOKUP($F$57,Data!$A$5:$CE$25,A82+2)</f>
        <v>1265</v>
      </c>
      <c r="D82" s="54">
        <f t="shared" si="7"/>
        <v>1265.0000023</v>
      </c>
      <c r="E82" s="52">
        <f t="shared" si="8"/>
        <v>55</v>
      </c>
      <c r="F82" s="54" t="str">
        <f t="shared" si="9"/>
        <v>Maroondah</v>
      </c>
      <c r="G82" s="54">
        <f t="shared" si="10"/>
        <v>7616</v>
      </c>
      <c r="H82" s="14"/>
      <c r="I82" s="14"/>
      <c r="J82" s="14"/>
      <c r="S82" s="18" t="s">
        <v>46</v>
      </c>
    </row>
    <row r="83" spans="1:19" x14ac:dyDescent="0.3">
      <c r="A83" s="23">
        <v>24</v>
      </c>
      <c r="B83" s="18" t="s">
        <v>66</v>
      </c>
      <c r="C83" s="53">
        <f>VLOOKUP($F$57,Data!$A$5:$CE$25,A83+2)</f>
        <v>311</v>
      </c>
      <c r="D83" s="54">
        <f t="shared" si="7"/>
        <v>311.00000240000003</v>
      </c>
      <c r="E83" s="52">
        <f t="shared" si="8"/>
        <v>74</v>
      </c>
      <c r="F83" s="54" t="str">
        <f t="shared" si="9"/>
        <v>Moreland</v>
      </c>
      <c r="G83" s="54">
        <f t="shared" si="10"/>
        <v>7374</v>
      </c>
      <c r="H83" s="14"/>
      <c r="I83" s="14"/>
      <c r="J83" s="14"/>
      <c r="S83" s="18" t="s">
        <v>91</v>
      </c>
    </row>
    <row r="84" spans="1:19" x14ac:dyDescent="0.3">
      <c r="A84" s="23">
        <v>25</v>
      </c>
      <c r="B84" s="18" t="s">
        <v>24</v>
      </c>
      <c r="C84" s="53">
        <f>VLOOKUP($F$57,Data!$A$5:$CE$25,A84+2)</f>
        <v>10667</v>
      </c>
      <c r="D84" s="54">
        <f t="shared" si="7"/>
        <v>10667.000002500001</v>
      </c>
      <c r="E84" s="52">
        <f t="shared" si="8"/>
        <v>15</v>
      </c>
      <c r="F84" s="54" t="str">
        <f t="shared" si="9"/>
        <v>Hume</v>
      </c>
      <c r="G84" s="54">
        <f t="shared" si="10"/>
        <v>6991</v>
      </c>
      <c r="H84" s="14"/>
      <c r="I84" s="14"/>
      <c r="J84" s="14"/>
      <c r="S84" s="18" t="s">
        <v>92</v>
      </c>
    </row>
    <row r="85" spans="1:19" x14ac:dyDescent="0.3">
      <c r="A85" s="23">
        <v>26</v>
      </c>
      <c r="B85" s="18" t="s">
        <v>25</v>
      </c>
      <c r="C85" s="53">
        <f>VLOOKUP($F$57,Data!$A$5:$CE$25,A85+2)</f>
        <v>10979</v>
      </c>
      <c r="D85" s="54">
        <f t="shared" si="7"/>
        <v>10979.0000026</v>
      </c>
      <c r="E85" s="52">
        <f t="shared" si="8"/>
        <v>12</v>
      </c>
      <c r="F85" s="54" t="str">
        <f t="shared" si="9"/>
        <v>Port Phillip</v>
      </c>
      <c r="G85" s="54">
        <f t="shared" si="10"/>
        <v>6884</v>
      </c>
      <c r="H85" s="14"/>
      <c r="I85" s="14"/>
      <c r="J85" s="14"/>
      <c r="S85" s="18" t="s">
        <v>101</v>
      </c>
    </row>
    <row r="86" spans="1:19" x14ac:dyDescent="0.3">
      <c r="A86" s="23">
        <v>27</v>
      </c>
      <c r="B86" s="18" t="s">
        <v>26</v>
      </c>
      <c r="C86" s="53">
        <f>VLOOKUP($F$57,Data!$A$5:$CE$25,A86+2)</f>
        <v>22818</v>
      </c>
      <c r="D86" s="54">
        <f t="shared" si="7"/>
        <v>22818.000002699999</v>
      </c>
      <c r="E86" s="52">
        <f t="shared" si="8"/>
        <v>2</v>
      </c>
      <c r="F86" s="54" t="str">
        <f t="shared" si="9"/>
        <v>Latrobe</v>
      </c>
      <c r="G86" s="54">
        <f t="shared" si="10"/>
        <v>6308</v>
      </c>
      <c r="H86" s="14"/>
      <c r="I86" s="14"/>
      <c r="J86" s="14"/>
      <c r="S86" s="16" t="s">
        <v>102</v>
      </c>
    </row>
    <row r="87" spans="1:19" x14ac:dyDescent="0.3">
      <c r="A87" s="23">
        <v>28</v>
      </c>
      <c r="B87" s="18" t="s">
        <v>27</v>
      </c>
      <c r="C87" s="53">
        <f>VLOOKUP($F$57,Data!$A$5:$CE$25,A87+2)</f>
        <v>5752</v>
      </c>
      <c r="D87" s="54">
        <f t="shared" si="7"/>
        <v>5752.0000028000004</v>
      </c>
      <c r="E87" s="52">
        <f t="shared" si="8"/>
        <v>29</v>
      </c>
      <c r="F87" s="54" t="str">
        <f t="shared" si="9"/>
        <v>Bayside</v>
      </c>
      <c r="G87" s="54">
        <f t="shared" si="10"/>
        <v>6123</v>
      </c>
      <c r="H87" s="14"/>
      <c r="I87" s="14"/>
      <c r="J87" s="14"/>
    </row>
    <row r="88" spans="1:19" x14ac:dyDescent="0.3">
      <c r="A88" s="23">
        <v>29</v>
      </c>
      <c r="B88" s="18" t="s">
        <v>67</v>
      </c>
      <c r="C88" s="53">
        <f>VLOOKUP($F$57,Data!$A$5:$CE$25,A88+2)</f>
        <v>740</v>
      </c>
      <c r="D88" s="54">
        <f t="shared" si="7"/>
        <v>740.00000290000003</v>
      </c>
      <c r="E88" s="52">
        <f t="shared" si="8"/>
        <v>63</v>
      </c>
      <c r="F88" s="54" t="str">
        <f t="shared" si="9"/>
        <v>Greater Shepparton</v>
      </c>
      <c r="G88" s="54">
        <f t="shared" si="10"/>
        <v>5752</v>
      </c>
      <c r="H88" s="14"/>
      <c r="I88" s="14"/>
      <c r="J88" s="14"/>
    </row>
    <row r="89" spans="1:19" x14ac:dyDescent="0.3">
      <c r="A89" s="23">
        <v>30</v>
      </c>
      <c r="B89" s="18" t="s">
        <v>68</v>
      </c>
      <c r="C89" s="53">
        <f>VLOOKUP($F$57,Data!$A$5:$CE$25,A89+2)</f>
        <v>434</v>
      </c>
      <c r="D89" s="54">
        <f t="shared" si="7"/>
        <v>434.00000299999999</v>
      </c>
      <c r="E89" s="52">
        <f t="shared" si="8"/>
        <v>69</v>
      </c>
      <c r="F89" s="54" t="str">
        <f t="shared" si="9"/>
        <v>Manningham</v>
      </c>
      <c r="G89" s="54">
        <f t="shared" si="10"/>
        <v>5672</v>
      </c>
      <c r="H89" s="14"/>
      <c r="I89" s="14"/>
      <c r="J89" s="14"/>
    </row>
    <row r="90" spans="1:19" x14ac:dyDescent="0.3">
      <c r="A90" s="23">
        <v>31</v>
      </c>
      <c r="B90" s="18" t="s">
        <v>28</v>
      </c>
      <c r="C90" s="53">
        <f>VLOOKUP($F$57,Data!$A$5:$CE$25,A90+2)</f>
        <v>3214</v>
      </c>
      <c r="D90" s="54">
        <f t="shared" si="7"/>
        <v>3214.0000031</v>
      </c>
      <c r="E90" s="52">
        <f t="shared" si="8"/>
        <v>37</v>
      </c>
      <c r="F90" s="54" t="str">
        <f t="shared" si="9"/>
        <v>Moonee Valley</v>
      </c>
      <c r="G90" s="54">
        <f t="shared" si="10"/>
        <v>5329</v>
      </c>
      <c r="H90" s="14"/>
      <c r="I90" s="14"/>
      <c r="J90" s="14"/>
    </row>
    <row r="91" spans="1:19" x14ac:dyDescent="0.3">
      <c r="A91" s="23">
        <v>32</v>
      </c>
      <c r="B91" s="18" t="s">
        <v>49</v>
      </c>
      <c r="C91" s="53">
        <f>VLOOKUP($F$57,Data!$A$5:$CE$25,A91+2)</f>
        <v>1869</v>
      </c>
      <c r="D91" s="54">
        <f t="shared" si="7"/>
        <v>1869.0000032</v>
      </c>
      <c r="E91" s="52">
        <f t="shared" si="8"/>
        <v>47</v>
      </c>
      <c r="F91" s="54" t="str">
        <f t="shared" si="9"/>
        <v>Yarra Ranges</v>
      </c>
      <c r="G91" s="54">
        <f t="shared" si="10"/>
        <v>5184</v>
      </c>
      <c r="H91" s="14"/>
      <c r="I91" s="14"/>
      <c r="J91" s="14"/>
    </row>
    <row r="92" spans="1:19" x14ac:dyDescent="0.3">
      <c r="A92" s="23">
        <v>33</v>
      </c>
      <c r="B92" s="18" t="s">
        <v>29</v>
      </c>
      <c r="C92" s="53">
        <f>VLOOKUP($F$57,Data!$A$5:$CE$25,A92+2)</f>
        <v>6991</v>
      </c>
      <c r="D92" s="54">
        <f t="shared" si="7"/>
        <v>6991.0000032999997</v>
      </c>
      <c r="E92" s="52">
        <f t="shared" si="8"/>
        <v>25</v>
      </c>
      <c r="F92" s="54" t="str">
        <f t="shared" si="9"/>
        <v>Warrnambool</v>
      </c>
      <c r="G92" s="54">
        <f t="shared" si="10"/>
        <v>3991</v>
      </c>
      <c r="H92" s="14"/>
      <c r="I92" s="14"/>
      <c r="J92" s="14"/>
    </row>
    <row r="93" spans="1:19" x14ac:dyDescent="0.3">
      <c r="A93" s="23">
        <v>34</v>
      </c>
      <c r="B93" s="18" t="s">
        <v>69</v>
      </c>
      <c r="C93" s="53">
        <f>VLOOKUP($F$57,Data!$A$5:$CE$25,A93+2)</f>
        <v>605</v>
      </c>
      <c r="D93" s="54">
        <f t="shared" si="7"/>
        <v>605.00000339999997</v>
      </c>
      <c r="E93" s="52">
        <f t="shared" si="8"/>
        <v>65</v>
      </c>
      <c r="F93" s="54" t="str">
        <f t="shared" si="9"/>
        <v>Mildura</v>
      </c>
      <c r="G93" s="54">
        <f t="shared" si="10"/>
        <v>3873</v>
      </c>
      <c r="H93" s="14"/>
      <c r="I93" s="14"/>
      <c r="J93" s="14"/>
    </row>
    <row r="94" spans="1:19" x14ac:dyDescent="0.3">
      <c r="A94" s="23">
        <v>35</v>
      </c>
      <c r="B94" s="18" t="s">
        <v>30</v>
      </c>
      <c r="C94" s="53">
        <f>VLOOKUP($F$57,Data!$A$5:$CE$25,A94+2)</f>
        <v>8606</v>
      </c>
      <c r="D94" s="54">
        <f t="shared" si="7"/>
        <v>8606.0000034999994</v>
      </c>
      <c r="E94" s="52">
        <f t="shared" si="8"/>
        <v>19</v>
      </c>
      <c r="F94" s="54" t="str">
        <f t="shared" si="9"/>
        <v>Melton</v>
      </c>
      <c r="G94" s="54">
        <f t="shared" si="10"/>
        <v>3585</v>
      </c>
      <c r="H94" s="14"/>
      <c r="I94" s="14"/>
      <c r="J94" s="14"/>
    </row>
    <row r="95" spans="1:19" x14ac:dyDescent="0.3">
      <c r="A95" s="23">
        <v>36</v>
      </c>
      <c r="B95" s="18" t="s">
        <v>31</v>
      </c>
      <c r="C95" s="53">
        <f>VLOOKUP($F$57,Data!$A$5:$CE$25,A95+2)</f>
        <v>9099</v>
      </c>
      <c r="D95" s="54">
        <f t="shared" si="7"/>
        <v>9099.0000036000001</v>
      </c>
      <c r="E95" s="52">
        <f t="shared" si="8"/>
        <v>17</v>
      </c>
      <c r="F95" s="54" t="str">
        <f t="shared" si="9"/>
        <v>Cardinia</v>
      </c>
      <c r="G95" s="54">
        <f t="shared" si="10"/>
        <v>3326</v>
      </c>
      <c r="H95" s="14"/>
      <c r="I95" s="14"/>
      <c r="J95" s="14"/>
    </row>
    <row r="96" spans="1:19" x14ac:dyDescent="0.3">
      <c r="A96" s="23">
        <v>37</v>
      </c>
      <c r="B96" s="18" t="s">
        <v>32</v>
      </c>
      <c r="C96" s="53">
        <f>VLOOKUP($F$57,Data!$A$5:$CE$25,A96+2)</f>
        <v>6308</v>
      </c>
      <c r="D96" s="54">
        <f t="shared" si="7"/>
        <v>6308.0000037</v>
      </c>
      <c r="E96" s="52">
        <f t="shared" si="8"/>
        <v>27</v>
      </c>
      <c r="F96" s="54" t="str">
        <f t="shared" si="9"/>
        <v>Hobsons Bay</v>
      </c>
      <c r="G96" s="54">
        <f t="shared" si="10"/>
        <v>3214</v>
      </c>
      <c r="H96" s="14"/>
      <c r="I96" s="14"/>
      <c r="J96" s="14"/>
    </row>
    <row r="97" spans="1:10" x14ac:dyDescent="0.3">
      <c r="A97" s="23">
        <v>38</v>
      </c>
      <c r="B97" s="18" t="s">
        <v>70</v>
      </c>
      <c r="C97" s="53">
        <f>VLOOKUP($F$57,Data!$A$5:$CE$25,A97+2)</f>
        <v>211</v>
      </c>
      <c r="D97" s="54">
        <f t="shared" si="7"/>
        <v>211.0000038</v>
      </c>
      <c r="E97" s="52">
        <f t="shared" si="8"/>
        <v>76</v>
      </c>
      <c r="F97" s="54" t="str">
        <f t="shared" si="9"/>
        <v>Wodonga</v>
      </c>
      <c r="G97" s="54">
        <f t="shared" si="10"/>
        <v>3193</v>
      </c>
      <c r="H97" s="14"/>
      <c r="I97" s="14"/>
      <c r="J97" s="14"/>
    </row>
    <row r="98" spans="1:10" x14ac:dyDescent="0.3">
      <c r="A98" s="23">
        <v>39</v>
      </c>
      <c r="B98" s="18" t="s">
        <v>71</v>
      </c>
      <c r="C98" s="53">
        <f>VLOOKUP($F$57,Data!$A$5:$CE$25,A98+2)</f>
        <v>2078</v>
      </c>
      <c r="D98" s="54">
        <f t="shared" si="7"/>
        <v>2078.0000039000001</v>
      </c>
      <c r="E98" s="52">
        <f t="shared" si="8"/>
        <v>45</v>
      </c>
      <c r="F98" s="54" t="str">
        <f t="shared" si="9"/>
        <v>Baw Baw</v>
      </c>
      <c r="G98" s="54">
        <f t="shared" si="10"/>
        <v>3172</v>
      </c>
      <c r="H98" s="14"/>
      <c r="I98" s="14"/>
      <c r="J98" s="14"/>
    </row>
    <row r="99" spans="1:10" x14ac:dyDescent="0.3">
      <c r="A99" s="23">
        <v>40</v>
      </c>
      <c r="B99" s="18" t="s">
        <v>33</v>
      </c>
      <c r="C99" s="53">
        <f>VLOOKUP($F$57,Data!$A$5:$CE$25,A99+2)</f>
        <v>5672</v>
      </c>
      <c r="D99" s="54">
        <f t="shared" si="7"/>
        <v>5672.0000040000004</v>
      </c>
      <c r="E99" s="52">
        <f t="shared" si="8"/>
        <v>30</v>
      </c>
      <c r="F99" s="54" t="str">
        <f t="shared" si="9"/>
        <v>East Gippsland</v>
      </c>
      <c r="G99" s="54">
        <f t="shared" si="10"/>
        <v>3057</v>
      </c>
      <c r="H99" s="14"/>
      <c r="I99" s="14"/>
      <c r="J99" s="14"/>
    </row>
    <row r="100" spans="1:10" x14ac:dyDescent="0.3">
      <c r="A100" s="23">
        <v>41</v>
      </c>
      <c r="B100" s="18" t="s">
        <v>72</v>
      </c>
      <c r="C100" s="53">
        <f>VLOOKUP($F$57,Data!$A$5:$CE$25,A100+2)</f>
        <v>408</v>
      </c>
      <c r="D100" s="54">
        <f t="shared" si="7"/>
        <v>408.00000410000001</v>
      </c>
      <c r="E100" s="52">
        <f t="shared" si="8"/>
        <v>71</v>
      </c>
      <c r="F100" s="54" t="str">
        <f t="shared" si="9"/>
        <v>Wangaratta</v>
      </c>
      <c r="G100" s="54">
        <f t="shared" si="10"/>
        <v>2945</v>
      </c>
      <c r="H100" s="14"/>
      <c r="I100" s="14"/>
      <c r="J100" s="14"/>
    </row>
    <row r="101" spans="1:10" x14ac:dyDescent="0.3">
      <c r="A101" s="23">
        <v>42</v>
      </c>
      <c r="B101" s="18" t="s">
        <v>34</v>
      </c>
      <c r="C101" s="53">
        <f>VLOOKUP($F$57,Data!$A$5:$CE$25,A101+2)</f>
        <v>7731</v>
      </c>
      <c r="D101" s="54">
        <f t="shared" si="7"/>
        <v>7731.0000042000001</v>
      </c>
      <c r="E101" s="52">
        <f t="shared" si="8"/>
        <v>22</v>
      </c>
      <c r="F101" s="54" t="str">
        <f t="shared" si="9"/>
        <v>Campaspe</v>
      </c>
      <c r="G101" s="54">
        <f t="shared" si="10"/>
        <v>2809</v>
      </c>
      <c r="H101" s="14"/>
      <c r="I101" s="14"/>
      <c r="J101" s="14"/>
    </row>
    <row r="102" spans="1:10" x14ac:dyDescent="0.3">
      <c r="A102" s="23">
        <v>43</v>
      </c>
      <c r="B102" s="18" t="s">
        <v>35</v>
      </c>
      <c r="C102" s="53">
        <f>VLOOKUP($F$57,Data!$A$5:$CE$25,A102+2)</f>
        <v>7616</v>
      </c>
      <c r="D102" s="54">
        <f t="shared" si="7"/>
        <v>7616.0000043</v>
      </c>
      <c r="E102" s="52">
        <f t="shared" si="8"/>
        <v>23</v>
      </c>
      <c r="F102" s="54" t="str">
        <f t="shared" si="9"/>
        <v>Wellington</v>
      </c>
      <c r="G102" s="54">
        <f t="shared" si="10"/>
        <v>2621</v>
      </c>
      <c r="H102" s="14"/>
      <c r="I102" s="14"/>
      <c r="J102" s="14"/>
    </row>
    <row r="103" spans="1:10" x14ac:dyDescent="0.3">
      <c r="A103" s="23">
        <v>44</v>
      </c>
      <c r="B103" s="18" t="s">
        <v>36</v>
      </c>
      <c r="C103" s="53">
        <f>VLOOKUP($F$57,Data!$A$5:$CE$25,A103+2)</f>
        <v>43539</v>
      </c>
      <c r="D103" s="54">
        <f t="shared" si="7"/>
        <v>43539.000004399997</v>
      </c>
      <c r="E103" s="52">
        <f t="shared" si="8"/>
        <v>1</v>
      </c>
      <c r="F103" s="54" t="str">
        <f t="shared" si="9"/>
        <v>Bass Coast</v>
      </c>
      <c r="G103" s="54">
        <f t="shared" si="10"/>
        <v>2137</v>
      </c>
      <c r="H103" s="14"/>
      <c r="I103" s="14"/>
      <c r="J103" s="14"/>
    </row>
    <row r="104" spans="1:10" x14ac:dyDescent="0.3">
      <c r="A104" s="23">
        <v>45</v>
      </c>
      <c r="B104" s="18" t="s">
        <v>73</v>
      </c>
      <c r="C104" s="53">
        <f>VLOOKUP($F$57,Data!$A$5:$CE$25,A104+2)</f>
        <v>3585</v>
      </c>
      <c r="D104" s="54">
        <f t="shared" si="7"/>
        <v>3585.0000045000002</v>
      </c>
      <c r="E104" s="52">
        <f t="shared" si="8"/>
        <v>35</v>
      </c>
      <c r="F104" s="54" t="str">
        <f t="shared" si="9"/>
        <v>Macedon Ranges</v>
      </c>
      <c r="G104" s="54">
        <f t="shared" si="10"/>
        <v>2078</v>
      </c>
      <c r="H104" s="14"/>
      <c r="I104" s="14"/>
      <c r="J104" s="14"/>
    </row>
    <row r="105" spans="1:10" x14ac:dyDescent="0.3">
      <c r="A105" s="23">
        <v>46</v>
      </c>
      <c r="B105" s="18" t="s">
        <v>50</v>
      </c>
      <c r="C105" s="53">
        <f>VLOOKUP($F$57,Data!$A$5:$CE$25,A105+2)</f>
        <v>3873</v>
      </c>
      <c r="D105" s="54">
        <f t="shared" si="7"/>
        <v>3873.0000046</v>
      </c>
      <c r="E105" s="52">
        <f t="shared" si="8"/>
        <v>34</v>
      </c>
      <c r="F105" s="54" t="str">
        <f t="shared" si="9"/>
        <v>Nillumbik</v>
      </c>
      <c r="G105" s="54">
        <f t="shared" si="10"/>
        <v>1975</v>
      </c>
      <c r="H105" s="14"/>
      <c r="I105" s="14"/>
      <c r="J105" s="14"/>
    </row>
    <row r="106" spans="1:10" x14ac:dyDescent="0.3">
      <c r="A106" s="23">
        <v>47</v>
      </c>
      <c r="B106" s="18" t="s">
        <v>74</v>
      </c>
      <c r="C106" s="53">
        <f>VLOOKUP($F$57,Data!$A$5:$CE$25,A106+2)</f>
        <v>1841</v>
      </c>
      <c r="D106" s="54">
        <f t="shared" si="7"/>
        <v>1841.0000047000001</v>
      </c>
      <c r="E106" s="52">
        <f t="shared" si="8"/>
        <v>48</v>
      </c>
      <c r="F106" s="54" t="str">
        <f t="shared" si="9"/>
        <v>Horsham</v>
      </c>
      <c r="G106" s="54">
        <f t="shared" si="10"/>
        <v>1869</v>
      </c>
      <c r="H106" s="14"/>
      <c r="I106" s="14"/>
      <c r="J106" s="14"/>
    </row>
    <row r="107" spans="1:10" x14ac:dyDescent="0.3">
      <c r="A107" s="23">
        <v>48</v>
      </c>
      <c r="B107" s="18" t="s">
        <v>75</v>
      </c>
      <c r="C107" s="53">
        <f>VLOOKUP($F$57,Data!$A$5:$CE$25,A107+2)</f>
        <v>1530</v>
      </c>
      <c r="D107" s="54">
        <f t="shared" si="7"/>
        <v>1530.0000047999999</v>
      </c>
      <c r="E107" s="52">
        <f t="shared" si="8"/>
        <v>49</v>
      </c>
      <c r="F107" s="54" t="str">
        <f t="shared" si="9"/>
        <v>Mitchell</v>
      </c>
      <c r="G107" s="54">
        <f t="shared" si="10"/>
        <v>1841</v>
      </c>
      <c r="H107" s="14"/>
      <c r="I107" s="14"/>
      <c r="J107" s="14"/>
    </row>
    <row r="108" spans="1:10" x14ac:dyDescent="0.3">
      <c r="A108" s="23">
        <v>49</v>
      </c>
      <c r="B108" s="18" t="s">
        <v>37</v>
      </c>
      <c r="C108" s="53">
        <f>VLOOKUP($F$57,Data!$A$5:$CE$25,A108+2)</f>
        <v>19714</v>
      </c>
      <c r="D108" s="54">
        <f t="shared" si="7"/>
        <v>19714.000004900001</v>
      </c>
      <c r="E108" s="52">
        <f t="shared" si="8"/>
        <v>3</v>
      </c>
      <c r="F108" s="54" t="str">
        <f t="shared" si="9"/>
        <v>Moira</v>
      </c>
      <c r="G108" s="54">
        <f t="shared" si="10"/>
        <v>1530</v>
      </c>
      <c r="H108" s="14"/>
      <c r="I108" s="14"/>
      <c r="J108" s="14"/>
    </row>
    <row r="109" spans="1:10" x14ac:dyDescent="0.3">
      <c r="A109" s="23">
        <v>50</v>
      </c>
      <c r="B109" s="18" t="s">
        <v>38</v>
      </c>
      <c r="C109" s="53">
        <f>VLOOKUP($F$57,Data!$A$5:$CE$25,A109+2)</f>
        <v>5329</v>
      </c>
      <c r="D109" s="54">
        <f t="shared" si="7"/>
        <v>5329.0000049999999</v>
      </c>
      <c r="E109" s="52">
        <f t="shared" si="8"/>
        <v>31</v>
      </c>
      <c r="F109" s="54" t="str">
        <f t="shared" si="9"/>
        <v>South Gippsland</v>
      </c>
      <c r="G109" s="54">
        <f t="shared" si="10"/>
        <v>1477</v>
      </c>
      <c r="H109" s="14"/>
      <c r="I109" s="14"/>
      <c r="J109" s="14"/>
    </row>
    <row r="110" spans="1:10" x14ac:dyDescent="0.3">
      <c r="A110" s="23">
        <v>51</v>
      </c>
      <c r="B110" s="18" t="s">
        <v>76</v>
      </c>
      <c r="C110" s="53">
        <f>VLOOKUP($F$57,Data!$A$5:$CE$25,A110+2)</f>
        <v>1163</v>
      </c>
      <c r="D110" s="54">
        <f t="shared" si="7"/>
        <v>1163.0000051</v>
      </c>
      <c r="E110" s="52">
        <f t="shared" si="8"/>
        <v>56</v>
      </c>
      <c r="F110" s="54" t="str">
        <f t="shared" si="9"/>
        <v>Colac-Otway</v>
      </c>
      <c r="G110" s="54">
        <f t="shared" si="10"/>
        <v>1424</v>
      </c>
      <c r="H110" s="14"/>
      <c r="I110" s="14"/>
      <c r="J110" s="14"/>
    </row>
    <row r="111" spans="1:10" x14ac:dyDescent="0.3">
      <c r="A111" s="23">
        <v>52</v>
      </c>
      <c r="B111" s="18" t="s">
        <v>39</v>
      </c>
      <c r="C111" s="53">
        <f>VLOOKUP($F$57,Data!$A$5:$CE$25,A111+2)</f>
        <v>7374</v>
      </c>
      <c r="D111" s="54">
        <f t="shared" si="7"/>
        <v>7374.0000051999996</v>
      </c>
      <c r="E111" s="52">
        <f t="shared" si="8"/>
        <v>24</v>
      </c>
      <c r="F111" s="54" t="str">
        <f t="shared" si="9"/>
        <v>Surf Coast</v>
      </c>
      <c r="G111" s="54">
        <f t="shared" si="10"/>
        <v>1419</v>
      </c>
      <c r="H111" s="14"/>
      <c r="I111" s="14"/>
      <c r="J111" s="14"/>
    </row>
    <row r="112" spans="1:10" x14ac:dyDescent="0.3">
      <c r="A112" s="23">
        <v>53</v>
      </c>
      <c r="B112" s="18" t="s">
        <v>115</v>
      </c>
      <c r="C112" s="53">
        <f>VLOOKUP($F$57,Data!$A$5:$CE$25,A112+2)</f>
        <v>8801</v>
      </c>
      <c r="D112" s="54">
        <f t="shared" si="7"/>
        <v>8801.0000053000003</v>
      </c>
      <c r="E112" s="52">
        <f t="shared" si="8"/>
        <v>18</v>
      </c>
      <c r="F112" s="54" t="str">
        <f t="shared" si="9"/>
        <v>Swan Hill</v>
      </c>
      <c r="G112" s="54">
        <f t="shared" si="10"/>
        <v>1361</v>
      </c>
      <c r="H112" s="14"/>
      <c r="I112" s="14"/>
      <c r="J112" s="14"/>
    </row>
    <row r="113" spans="1:10" x14ac:dyDescent="0.3">
      <c r="A113" s="23">
        <v>54</v>
      </c>
      <c r="B113" s="18" t="s">
        <v>78</v>
      </c>
      <c r="C113" s="53">
        <f>VLOOKUP($F$57,Data!$A$5:$CE$25,A113+2)</f>
        <v>1117</v>
      </c>
      <c r="D113" s="54">
        <f t="shared" si="7"/>
        <v>1117.0000054</v>
      </c>
      <c r="E113" s="52">
        <f t="shared" si="8"/>
        <v>57</v>
      </c>
      <c r="F113" s="54" t="str">
        <f t="shared" si="9"/>
        <v>Southern Grampians</v>
      </c>
      <c r="G113" s="54">
        <f t="shared" si="10"/>
        <v>1335</v>
      </c>
      <c r="H113" s="14"/>
      <c r="I113" s="14"/>
      <c r="J113" s="14"/>
    </row>
    <row r="114" spans="1:10" x14ac:dyDescent="0.3">
      <c r="A114" s="23">
        <v>55</v>
      </c>
      <c r="B114" s="18" t="s">
        <v>79</v>
      </c>
      <c r="C114" s="53">
        <f>VLOOKUP($F$57,Data!$A$5:$CE$25,A114+2)</f>
        <v>420</v>
      </c>
      <c r="D114" s="54">
        <f t="shared" si="7"/>
        <v>420.00000549999999</v>
      </c>
      <c r="E114" s="52">
        <f t="shared" si="8"/>
        <v>70</v>
      </c>
      <c r="F114" s="54" t="str">
        <f t="shared" si="9"/>
        <v>Glenelg</v>
      </c>
      <c r="G114" s="54">
        <f t="shared" si="10"/>
        <v>1265</v>
      </c>
      <c r="H114" s="14"/>
      <c r="I114" s="14"/>
      <c r="J114" s="14"/>
    </row>
    <row r="115" spans="1:10" x14ac:dyDescent="0.3">
      <c r="A115" s="23">
        <v>56</v>
      </c>
      <c r="B115" s="18" t="s">
        <v>80</v>
      </c>
      <c r="C115" s="53">
        <f>VLOOKUP($F$57,Data!$A$5:$CE$25,A115+2)</f>
        <v>483</v>
      </c>
      <c r="D115" s="54">
        <f t="shared" si="7"/>
        <v>483.00000560000001</v>
      </c>
      <c r="E115" s="52">
        <f t="shared" si="8"/>
        <v>67</v>
      </c>
      <c r="F115" s="54" t="str">
        <f t="shared" si="9"/>
        <v>Moorabool</v>
      </c>
      <c r="G115" s="54">
        <f t="shared" si="10"/>
        <v>1163</v>
      </c>
      <c r="H115" s="14"/>
      <c r="I115" s="14"/>
      <c r="J115" s="14"/>
    </row>
    <row r="116" spans="1:10" x14ac:dyDescent="0.3">
      <c r="A116" s="23">
        <v>57</v>
      </c>
      <c r="B116" s="18" t="s">
        <v>81</v>
      </c>
      <c r="C116" s="53">
        <f>VLOOKUP($F$57,Data!$A$5:$CE$25,A116+2)</f>
        <v>1975</v>
      </c>
      <c r="D116" s="54">
        <f t="shared" si="7"/>
        <v>1975.0000057</v>
      </c>
      <c r="E116" s="52">
        <f t="shared" si="8"/>
        <v>46</v>
      </c>
      <c r="F116" s="54" t="str">
        <f t="shared" si="9"/>
        <v>Mount Alexander</v>
      </c>
      <c r="G116" s="54">
        <f t="shared" si="10"/>
        <v>1117</v>
      </c>
      <c r="H116" s="14"/>
      <c r="I116" s="14"/>
      <c r="J116" s="14"/>
    </row>
    <row r="117" spans="1:10" x14ac:dyDescent="0.3">
      <c r="A117" s="23">
        <v>58</v>
      </c>
      <c r="B117" s="18" t="s">
        <v>82</v>
      </c>
      <c r="C117" s="53">
        <f>VLOOKUP($F$57,Data!$A$5:$CE$25,A117+2)</f>
        <v>940</v>
      </c>
      <c r="D117" s="54">
        <f t="shared" si="7"/>
        <v>940.00000580000005</v>
      </c>
      <c r="E117" s="52">
        <f t="shared" si="8"/>
        <v>58</v>
      </c>
      <c r="F117" s="54" t="str">
        <f t="shared" si="9"/>
        <v>Northern Grampians</v>
      </c>
      <c r="G117" s="54">
        <f t="shared" si="10"/>
        <v>940</v>
      </c>
      <c r="H117" s="14"/>
      <c r="I117" s="14"/>
      <c r="J117" s="14"/>
    </row>
    <row r="118" spans="1:10" x14ac:dyDescent="0.3">
      <c r="A118" s="23">
        <v>59</v>
      </c>
      <c r="B118" s="18" t="s">
        <v>40</v>
      </c>
      <c r="C118" s="53">
        <f>VLOOKUP($F$57,Data!$A$5:$CE$25,A118+2)</f>
        <v>6884</v>
      </c>
      <c r="D118" s="54">
        <f t="shared" si="7"/>
        <v>6884.0000059000004</v>
      </c>
      <c r="E118" s="52">
        <f t="shared" si="8"/>
        <v>26</v>
      </c>
      <c r="F118" s="54" t="str">
        <f t="shared" si="9"/>
        <v>Central Goldfields</v>
      </c>
      <c r="G118" s="54">
        <f t="shared" si="10"/>
        <v>876</v>
      </c>
      <c r="H118" s="14"/>
      <c r="I118" s="14"/>
      <c r="J118" s="14"/>
    </row>
    <row r="119" spans="1:10" x14ac:dyDescent="0.3">
      <c r="A119" s="23">
        <v>60</v>
      </c>
      <c r="B119" s="18" t="s">
        <v>83</v>
      </c>
      <c r="C119" s="53">
        <f>VLOOKUP($F$57,Data!$A$5:$CE$25,A119+2)</f>
        <v>202</v>
      </c>
      <c r="D119" s="54">
        <f t="shared" si="7"/>
        <v>202.00000600000001</v>
      </c>
      <c r="E119" s="52">
        <f t="shared" si="8"/>
        <v>77</v>
      </c>
      <c r="F119" s="54" t="str">
        <f t="shared" si="9"/>
        <v>Benalla</v>
      </c>
      <c r="G119" s="54">
        <f t="shared" si="10"/>
        <v>875</v>
      </c>
      <c r="H119" s="14"/>
      <c r="I119" s="14"/>
      <c r="J119" s="14"/>
    </row>
    <row r="120" spans="1:10" x14ac:dyDescent="0.3">
      <c r="A120" s="23">
        <v>61</v>
      </c>
      <c r="B120" s="18" t="s">
        <v>93</v>
      </c>
      <c r="C120" s="53">
        <f>VLOOKUP($F$57,Data!$A$5:$CE$25,A120+2)</f>
        <v>182</v>
      </c>
      <c r="D120" s="54">
        <f t="shared" si="7"/>
        <v>182.00000610000001</v>
      </c>
      <c r="E120" s="52">
        <f t="shared" si="8"/>
        <v>79</v>
      </c>
      <c r="F120" s="54" t="str">
        <f t="shared" si="9"/>
        <v>Ararat</v>
      </c>
      <c r="G120" s="54">
        <f t="shared" si="10"/>
        <v>866</v>
      </c>
      <c r="H120" s="14"/>
      <c r="I120" s="14"/>
      <c r="J120" s="14"/>
    </row>
    <row r="121" spans="1:10" x14ac:dyDescent="0.3">
      <c r="A121" s="23">
        <v>62</v>
      </c>
      <c r="B121" s="18" t="s">
        <v>84</v>
      </c>
      <c r="C121" s="53">
        <f>VLOOKUP($F$57,Data!$A$5:$CE$25,A121+2)</f>
        <v>1477</v>
      </c>
      <c r="D121" s="54">
        <f t="shared" si="7"/>
        <v>1477.0000061999999</v>
      </c>
      <c r="E121" s="52">
        <f t="shared" si="8"/>
        <v>50</v>
      </c>
      <c r="F121" s="54" t="str">
        <f t="shared" si="9"/>
        <v>Corangamite</v>
      </c>
      <c r="G121" s="54">
        <f t="shared" si="10"/>
        <v>861</v>
      </c>
      <c r="H121" s="14"/>
      <c r="I121" s="14"/>
      <c r="J121" s="14"/>
    </row>
    <row r="122" spans="1:10" x14ac:dyDescent="0.3">
      <c r="A122" s="23">
        <v>63</v>
      </c>
      <c r="B122" s="18" t="s">
        <v>85</v>
      </c>
      <c r="C122" s="53">
        <f>VLOOKUP($F$57,Data!$A$5:$CE$25,A122+2)</f>
        <v>1335</v>
      </c>
      <c r="D122" s="54">
        <f t="shared" si="7"/>
        <v>1335.0000063</v>
      </c>
      <c r="E122" s="52">
        <f t="shared" si="8"/>
        <v>54</v>
      </c>
      <c r="F122" s="54" t="str">
        <f t="shared" si="9"/>
        <v>Hepburn</v>
      </c>
      <c r="G122" s="54">
        <f t="shared" si="10"/>
        <v>740</v>
      </c>
      <c r="H122" s="14"/>
      <c r="I122" s="14"/>
      <c r="J122" s="14"/>
    </row>
    <row r="123" spans="1:10" x14ac:dyDescent="0.3">
      <c r="A123" s="23">
        <v>64</v>
      </c>
      <c r="B123" s="18" t="s">
        <v>41</v>
      </c>
      <c r="C123" s="53">
        <f>VLOOKUP($F$57,Data!$A$5:$CE$25,A123+2)</f>
        <v>10794</v>
      </c>
      <c r="D123" s="54">
        <f t="shared" si="7"/>
        <v>10794.0000064</v>
      </c>
      <c r="E123" s="52">
        <f t="shared" si="8"/>
        <v>13</v>
      </c>
      <c r="F123" s="54" t="str">
        <f t="shared" si="9"/>
        <v>Alpine</v>
      </c>
      <c r="G123" s="54">
        <f t="shared" si="10"/>
        <v>610</v>
      </c>
      <c r="H123" s="14"/>
      <c r="I123" s="14"/>
      <c r="J123" s="14"/>
    </row>
    <row r="124" spans="1:10" x14ac:dyDescent="0.3">
      <c r="A124" s="23">
        <v>65</v>
      </c>
      <c r="B124" s="18" t="s">
        <v>86</v>
      </c>
      <c r="C124" s="53">
        <f>VLOOKUP($F$57,Data!$A$5:$CE$25,A124+2)</f>
        <v>399</v>
      </c>
      <c r="D124" s="54">
        <f t="shared" si="7"/>
        <v>399.00000649999998</v>
      </c>
      <c r="E124" s="52">
        <f t="shared" si="8"/>
        <v>72</v>
      </c>
      <c r="F124" s="54" t="str">
        <f t="shared" si="9"/>
        <v>Indigo</v>
      </c>
      <c r="G124" s="54">
        <f t="shared" si="10"/>
        <v>605</v>
      </c>
      <c r="H124" s="14"/>
      <c r="I124" s="14"/>
      <c r="J124" s="14"/>
    </row>
    <row r="125" spans="1:10" x14ac:dyDescent="0.3">
      <c r="A125" s="23">
        <v>66</v>
      </c>
      <c r="B125" s="18" t="s">
        <v>87</v>
      </c>
      <c r="C125" s="53">
        <f>VLOOKUP($F$57,Data!$A$5:$CE$25,A125+2)</f>
        <v>1419</v>
      </c>
      <c r="D125" s="54">
        <f t="shared" ref="D125:D138" si="11">C125+0.0000001*A125</f>
        <v>1419.0000066</v>
      </c>
      <c r="E125" s="52">
        <f t="shared" ref="E125:E138" si="12">RANK(D125,D$60:D$138)</f>
        <v>52</v>
      </c>
      <c r="F125" s="54" t="str">
        <f t="shared" ref="F125:F138" si="13">VLOOKUP(MATCH(A125,E$60:E$138,0),$A$60:$C$138,2)</f>
        <v>Yarriambiack</v>
      </c>
      <c r="G125" s="54">
        <f t="shared" ref="G125:G138" si="14">VLOOKUP(MATCH(A125,E$60:E$138,0),$A$60:$C$138,3)</f>
        <v>529</v>
      </c>
      <c r="H125" s="14"/>
      <c r="I125" s="14"/>
      <c r="J125" s="14"/>
    </row>
    <row r="126" spans="1:10" x14ac:dyDescent="0.3">
      <c r="A126" s="23">
        <v>67</v>
      </c>
      <c r="B126" s="18" t="s">
        <v>51</v>
      </c>
      <c r="C126" s="53">
        <f>VLOOKUP($F$57,Data!$A$5:$CE$25,A126+2)</f>
        <v>1361</v>
      </c>
      <c r="D126" s="54">
        <f t="shared" si="11"/>
        <v>1361.0000067000001</v>
      </c>
      <c r="E126" s="52">
        <f t="shared" si="12"/>
        <v>53</v>
      </c>
      <c r="F126" s="54" t="str">
        <f t="shared" si="13"/>
        <v>Murrindindi</v>
      </c>
      <c r="G126" s="54">
        <f t="shared" si="14"/>
        <v>483</v>
      </c>
      <c r="H126" s="14"/>
      <c r="I126" s="14"/>
      <c r="J126" s="14"/>
    </row>
    <row r="127" spans="1:10" x14ac:dyDescent="0.3">
      <c r="A127" s="23">
        <v>68</v>
      </c>
      <c r="B127" s="18" t="s">
        <v>88</v>
      </c>
      <c r="C127" s="53">
        <f>VLOOKUP($F$57,Data!$A$5:$CE$25,A127+2)</f>
        <v>355</v>
      </c>
      <c r="D127" s="54">
        <f t="shared" si="11"/>
        <v>355.00000679999999</v>
      </c>
      <c r="E127" s="52">
        <f t="shared" si="12"/>
        <v>73</v>
      </c>
      <c r="F127" s="54" t="str">
        <f t="shared" si="13"/>
        <v>Gannawarra</v>
      </c>
      <c r="G127" s="54">
        <f t="shared" si="14"/>
        <v>482</v>
      </c>
      <c r="H127" s="14"/>
      <c r="I127" s="14"/>
      <c r="J127" s="14"/>
    </row>
    <row r="128" spans="1:10" x14ac:dyDescent="0.3">
      <c r="A128" s="23">
        <v>69</v>
      </c>
      <c r="B128" s="18" t="s">
        <v>52</v>
      </c>
      <c r="C128" s="53">
        <f>VLOOKUP($F$57,Data!$A$5:$CE$25,A128+2)</f>
        <v>2945</v>
      </c>
      <c r="D128" s="54">
        <f t="shared" si="11"/>
        <v>2945.0000068999998</v>
      </c>
      <c r="E128" s="52">
        <f t="shared" si="12"/>
        <v>41</v>
      </c>
      <c r="F128" s="54" t="str">
        <f t="shared" si="13"/>
        <v>Hindmarsh</v>
      </c>
      <c r="G128" s="54">
        <f t="shared" si="14"/>
        <v>434</v>
      </c>
      <c r="H128" s="14"/>
      <c r="I128" s="14"/>
      <c r="J128" s="14"/>
    </row>
    <row r="129" spans="1:10" x14ac:dyDescent="0.3">
      <c r="A129" s="23">
        <v>70</v>
      </c>
      <c r="B129" s="18" t="s">
        <v>42</v>
      </c>
      <c r="C129" s="53">
        <f>VLOOKUP($F$57,Data!$A$5:$CE$25,A129+2)</f>
        <v>3991</v>
      </c>
      <c r="D129" s="54">
        <f t="shared" si="11"/>
        <v>3991.0000070000001</v>
      </c>
      <c r="E129" s="52">
        <f t="shared" si="12"/>
        <v>33</v>
      </c>
      <c r="F129" s="54" t="str">
        <f t="shared" si="13"/>
        <v>Moyne</v>
      </c>
      <c r="G129" s="54">
        <f t="shared" si="14"/>
        <v>420</v>
      </c>
      <c r="H129" s="14"/>
      <c r="I129" s="14"/>
      <c r="J129" s="14"/>
    </row>
    <row r="130" spans="1:10" x14ac:dyDescent="0.3">
      <c r="A130" s="23">
        <v>71</v>
      </c>
      <c r="B130" s="18" t="s">
        <v>89</v>
      </c>
      <c r="C130" s="53">
        <f>VLOOKUP($F$57,Data!$A$5:$CE$25,A130+2)</f>
        <v>2621</v>
      </c>
      <c r="D130" s="54">
        <f t="shared" si="11"/>
        <v>2621.0000070999999</v>
      </c>
      <c r="E130" s="52">
        <f t="shared" si="12"/>
        <v>43</v>
      </c>
      <c r="F130" s="54" t="str">
        <f t="shared" si="13"/>
        <v>Mansfield</v>
      </c>
      <c r="G130" s="54">
        <f t="shared" si="14"/>
        <v>408</v>
      </c>
      <c r="H130" s="14"/>
      <c r="I130" s="14"/>
      <c r="J130" s="14"/>
    </row>
    <row r="131" spans="1:10" x14ac:dyDescent="0.3">
      <c r="A131" s="23">
        <v>72</v>
      </c>
      <c r="B131" s="18" t="s">
        <v>90</v>
      </c>
      <c r="C131" s="53">
        <f>VLOOKUP($F$57,Data!$A$5:$CE$25,A131+2)</f>
        <v>188</v>
      </c>
      <c r="D131" s="54">
        <f t="shared" si="11"/>
        <v>188.0000072</v>
      </c>
      <c r="E131" s="52">
        <f t="shared" si="12"/>
        <v>78</v>
      </c>
      <c r="F131" s="54" t="str">
        <f t="shared" si="13"/>
        <v>Strathbogie</v>
      </c>
      <c r="G131" s="54">
        <f t="shared" si="14"/>
        <v>399</v>
      </c>
      <c r="H131" s="14"/>
      <c r="I131" s="14"/>
      <c r="J131" s="14"/>
    </row>
    <row r="132" spans="1:10" x14ac:dyDescent="0.3">
      <c r="A132" s="23">
        <v>73</v>
      </c>
      <c r="B132" s="18" t="s">
        <v>43</v>
      </c>
      <c r="C132" s="53">
        <f>VLOOKUP($F$57,Data!$A$5:$CE$25,A132+2)</f>
        <v>16031</v>
      </c>
      <c r="D132" s="54">
        <f t="shared" si="11"/>
        <v>16031.000007299999</v>
      </c>
      <c r="E132" s="52">
        <f t="shared" si="12"/>
        <v>6</v>
      </c>
      <c r="F132" s="54" t="str">
        <f t="shared" si="13"/>
        <v>Towong</v>
      </c>
      <c r="G132" s="54">
        <f t="shared" si="14"/>
        <v>355</v>
      </c>
      <c r="H132" s="14"/>
      <c r="I132" s="14"/>
      <c r="J132" s="14"/>
    </row>
    <row r="133" spans="1:10" x14ac:dyDescent="0.3">
      <c r="A133" s="23">
        <v>74</v>
      </c>
      <c r="B133" s="18" t="s">
        <v>44</v>
      </c>
      <c r="C133" s="53">
        <f>VLOOKUP($F$57,Data!$A$5:$CE$25,A133+2)</f>
        <v>11616</v>
      </c>
      <c r="D133" s="54">
        <f t="shared" si="11"/>
        <v>11616.0000074</v>
      </c>
      <c r="E133" s="52">
        <f t="shared" si="12"/>
        <v>10</v>
      </c>
      <c r="F133" s="54" t="str">
        <f t="shared" si="13"/>
        <v>Golden Plains</v>
      </c>
      <c r="G133" s="54">
        <f t="shared" si="14"/>
        <v>311</v>
      </c>
      <c r="H133" s="14"/>
      <c r="I133" s="14"/>
      <c r="J133" s="14"/>
    </row>
    <row r="134" spans="1:10" x14ac:dyDescent="0.3">
      <c r="A134" s="23">
        <v>75</v>
      </c>
      <c r="B134" s="18" t="s">
        <v>53</v>
      </c>
      <c r="C134" s="53">
        <f>VLOOKUP($F$57,Data!$A$5:$CE$25,A134+2)</f>
        <v>3193</v>
      </c>
      <c r="D134" s="54">
        <f t="shared" si="11"/>
        <v>3193.0000074999998</v>
      </c>
      <c r="E134" s="52">
        <f t="shared" si="12"/>
        <v>38</v>
      </c>
      <c r="F134" s="54" t="str">
        <f t="shared" si="13"/>
        <v>Buloke</v>
      </c>
      <c r="G134" s="54">
        <f t="shared" si="14"/>
        <v>310</v>
      </c>
      <c r="H134" s="14"/>
      <c r="I134" s="14"/>
      <c r="J134" s="14"/>
    </row>
    <row r="135" spans="1:10" x14ac:dyDescent="0.3">
      <c r="A135" s="23">
        <v>76</v>
      </c>
      <c r="B135" s="18" t="s">
        <v>45</v>
      </c>
      <c r="C135" s="53">
        <f>VLOOKUP($F$57,Data!$A$5:$CE$25,A135+2)</f>
        <v>9219</v>
      </c>
      <c r="D135" s="54">
        <f t="shared" si="11"/>
        <v>9219.0000075999997</v>
      </c>
      <c r="E135" s="52">
        <f t="shared" si="12"/>
        <v>16</v>
      </c>
      <c r="F135" s="54" t="str">
        <f t="shared" si="13"/>
        <v>Loddon</v>
      </c>
      <c r="G135" s="54">
        <f t="shared" si="14"/>
        <v>211</v>
      </c>
      <c r="H135" s="14"/>
      <c r="I135" s="14"/>
      <c r="J135" s="14"/>
    </row>
    <row r="136" spans="1:10" x14ac:dyDescent="0.3">
      <c r="A136" s="23">
        <v>77</v>
      </c>
      <c r="B136" s="18" t="s">
        <v>46</v>
      </c>
      <c r="C136" s="53">
        <f>VLOOKUP($F$57,Data!$A$5:$CE$25,A136+2)</f>
        <v>17798</v>
      </c>
      <c r="D136" s="54">
        <f t="shared" si="11"/>
        <v>17798.0000077</v>
      </c>
      <c r="E136" s="52">
        <f t="shared" si="12"/>
        <v>4</v>
      </c>
      <c r="F136" s="54" t="str">
        <f t="shared" si="13"/>
        <v>Pyrenees</v>
      </c>
      <c r="G136" s="54">
        <f t="shared" si="14"/>
        <v>202</v>
      </c>
      <c r="H136" s="14"/>
      <c r="I136" s="14"/>
      <c r="J136" s="14"/>
    </row>
    <row r="137" spans="1:10" x14ac:dyDescent="0.3">
      <c r="A137" s="23">
        <v>78</v>
      </c>
      <c r="B137" s="18" t="s">
        <v>91</v>
      </c>
      <c r="C137" s="53">
        <f>VLOOKUP($F$57,Data!$A$5:$CE$25,A137+2)</f>
        <v>5184</v>
      </c>
      <c r="D137" s="54">
        <f t="shared" si="11"/>
        <v>5184.0000078000003</v>
      </c>
      <c r="E137" s="52">
        <f t="shared" si="12"/>
        <v>32</v>
      </c>
      <c r="F137" s="54" t="str">
        <f t="shared" si="13"/>
        <v>West Wimmera</v>
      </c>
      <c r="G137" s="54">
        <f t="shared" si="14"/>
        <v>188</v>
      </c>
      <c r="H137" s="14"/>
      <c r="I137" s="14"/>
      <c r="J137" s="14"/>
    </row>
    <row r="138" spans="1:10" x14ac:dyDescent="0.3">
      <c r="A138" s="23">
        <v>79</v>
      </c>
      <c r="B138" s="18" t="s">
        <v>92</v>
      </c>
      <c r="C138" s="53">
        <f>VLOOKUP($F$57,Data!$A$5:$CE$25,A138+2)</f>
        <v>529</v>
      </c>
      <c r="D138" s="54">
        <f t="shared" si="11"/>
        <v>529.00000790000001</v>
      </c>
      <c r="E138" s="52">
        <f t="shared" si="12"/>
        <v>66</v>
      </c>
      <c r="F138" s="54" t="str">
        <f t="shared" si="13"/>
        <v>Queenscliffe</v>
      </c>
      <c r="G138" s="54">
        <f t="shared" si="14"/>
        <v>182</v>
      </c>
      <c r="H138" s="14"/>
      <c r="I138" s="14"/>
      <c r="J138" s="14"/>
    </row>
    <row r="139" spans="1:10" x14ac:dyDescent="0.3">
      <c r="B139" s="18"/>
      <c r="C139" s="53"/>
      <c r="D139" s="54"/>
      <c r="E139" s="14"/>
      <c r="F139" s="14"/>
      <c r="G139" s="14"/>
      <c r="H139" s="14"/>
      <c r="I139" s="14"/>
      <c r="J139" s="14"/>
    </row>
    <row r="140" spans="1:10" x14ac:dyDescent="0.3">
      <c r="B140" s="55"/>
      <c r="C140" s="56"/>
      <c r="D140" s="57"/>
    </row>
  </sheetData>
  <sheetProtection sheet="1" objects="1" scenarios="1"/>
  <mergeCells count="5">
    <mergeCell ref="B30:I30"/>
    <mergeCell ref="B56:I56"/>
    <mergeCell ref="B1:J1"/>
    <mergeCell ref="B2:J2"/>
    <mergeCell ref="B3:J3"/>
  </mergeCells>
  <pageMargins left="0.39370078740157483" right="0.39370078740157483" top="0.39370078740157483" bottom="0.39370078740157483" header="0.31496062992125984" footer="0.31496062992125984"/>
  <pageSetup paperSize="9" fitToHeight="2" orientation="portrait" r:id="rId1"/>
  <rowBreaks count="1" manualBreakCount="1">
    <brk id="55" min="1" max="9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Drop Down 1">
              <controlPr defaultSize="0" autoLine="0" autoPict="0">
                <anchor moveWithCells="1">
                  <from>
                    <xdr:col>1</xdr:col>
                    <xdr:colOff>1708150</xdr:colOff>
                    <xdr:row>3</xdr:row>
                    <xdr:rowOff>38100</xdr:rowOff>
                  </from>
                  <to>
                    <xdr:col>4</xdr:col>
                    <xdr:colOff>647700</xdr:colOff>
                    <xdr:row>5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Drop Down 2">
              <controlPr defaultSize="0" autoLine="0" autoPict="0">
                <anchor moveWithCells="1">
                  <from>
                    <xdr:col>7</xdr:col>
                    <xdr:colOff>12700</xdr:colOff>
                    <xdr:row>3</xdr:row>
                    <xdr:rowOff>38100</xdr:rowOff>
                  </from>
                  <to>
                    <xdr:col>9</xdr:col>
                    <xdr:colOff>647700</xdr:colOff>
                    <xdr:row>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Drop Down 3">
              <controlPr defaultSize="0" autoLine="0" autoPict="0">
                <anchor moveWithCells="1">
                  <from>
                    <xdr:col>5</xdr:col>
                    <xdr:colOff>0</xdr:colOff>
                    <xdr:row>56</xdr:row>
                    <xdr:rowOff>0</xdr:rowOff>
                  </from>
                  <to>
                    <xdr:col>9</xdr:col>
                    <xdr:colOff>127000</xdr:colOff>
                    <xdr:row>57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A10747656</value>
    </field>
    <field name="Objective-Title">
      <value order="0">Persons employed within each municipality, by industry 2024</value>
    </field>
    <field name="Objective-Description">
      <value order="0"/>
    </field>
    <field name="Objective-CreationStamp">
      <value order="0">2024-03-15T04:57:58Z</value>
    </field>
    <field name="Objective-IsApproved">
      <value order="0">false</value>
    </field>
    <field name="Objective-IsPublished">
      <value order="0">true</value>
    </field>
    <field name="Objective-DatePublished">
      <value order="0">2024-03-15T04:59:02Z</value>
    </field>
    <field name="Objective-ModificationStamp">
      <value order="0">2024-03-19T02:16:06Z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vA13618482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>Community Development</value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Data</vt:lpstr>
      <vt:lpstr>Front</vt:lpstr>
      <vt:lpstr>Front!Print_Area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Naish</dc:creator>
  <cp:lastModifiedBy>Hayden Brown</cp:lastModifiedBy>
  <cp:lastPrinted>2017-11-15T22:10:44Z</cp:lastPrinted>
  <dcterms:created xsi:type="dcterms:W3CDTF">2012-10-31T14:54:54Z</dcterms:created>
  <dcterms:modified xsi:type="dcterms:W3CDTF">2024-03-15T04:55:36Z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A10747656</vt:lpwstr>
  </property>
  <property fmtid="{D5CDD505-2E9C-101B-9397-08002B2CF9AE}" pid="4" name="Objective-Title">
    <vt:lpwstr>Persons employed within each municipality, by industry 2024</vt:lpwstr>
  </property>
  <property fmtid="{D5CDD505-2E9C-101B-9397-08002B2CF9AE}" pid="5" name="Objective-Description">
    <vt:lpwstr/>
  </property>
  <property fmtid="{D5CDD505-2E9C-101B-9397-08002B2CF9AE}" pid="6" name="Objective-CreationStamp">
    <vt:filetime>2024-03-15T04:57:58Z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2024-03-15T04:59:02Z</vt:filetime>
  </property>
  <property fmtid="{D5CDD505-2E9C-101B-9397-08002B2CF9AE}" pid="10" name="Objective-ModificationStamp">
    <vt:filetime>2024-03-19T02:16:06Z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vA13618482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>Community Development</vt:lpwstr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