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d018f02ba040c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C903D4F-D733-46B3-8143-FD20ADCEDFA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<sst xmlns="http://schemas.openxmlformats.org/spreadsheetml/2006/main" count="741" uniqueCount="144">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</sst>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163d7ddb3d745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  <c:pt idx="13">
                  <c:v>769.87887076291884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  <c:pt idx="13">
                  <c:v>592.53685858332574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  <c:pt idx="13">
                  <c:v>954.86959070040041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  <c:pt idx="13">
                  <c:v>300.38097098759403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25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8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Greater Dandenong: Family offences</v>
      </c>
      <c r="D7" s="100"/>
      <c r="E7" s="109" t="str">
        <f>CONCATENATE(INDEX(Data!B105:B184,'Family &amp; non-Family Violence'!E3),": ",INDEX(S3:S4,E5))</f>
        <v>Victoria: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508.35407038748667</v>
      </c>
      <c r="D8" s="100"/>
      <c r="E8" s="111">
        <f>VLOOKUP($E$3,Data!$A$105:$AJ$184,$A8*2+$E$5)</f>
        <v>263.82377120763618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709.02090594778076</v>
      </c>
      <c r="D9" s="100"/>
      <c r="E9" s="111">
        <f>VLOOKUP($E$3,Data!$A$105:$AJ$184,$A9*2+$E$5)</f>
        <v>392.48221008740182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698.09234171965716</v>
      </c>
      <c r="D10" s="100"/>
      <c r="E10" s="111">
        <f>VLOOKUP($E$3,Data!$A$105:$AJ$184,$A10*2+$E$5)</f>
        <v>463.00759464545274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798.08078949341302</v>
      </c>
      <c r="D11" s="100"/>
      <c r="E11" s="111">
        <f>VLOOKUP($E$3,Data!$A$105:$AJ$184,$A11*2+$E$5)</f>
        <v>498.53470100385232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807.26066426784746</v>
      </c>
      <c r="D12" s="100"/>
      <c r="E12" s="111">
        <f>VLOOKUP($E$3,Data!$A$105:$AJ$184,$A12*2+$E$5)</f>
        <v>518.58484915350368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944.42659813684554</v>
      </c>
      <c r="D13" s="100"/>
      <c r="E13" s="111">
        <f>VLOOKUP($E$3,Data!$A$105:$AJ$184,$A13*2+$E$5)</f>
        <v>588.17365654217156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977.19241888853196</v>
      </c>
      <c r="D14" s="108"/>
      <c r="E14" s="111">
        <f>VLOOKUP($E$3,Data!$A$105:$AJ$184,$A14*2+$E$5)</f>
        <v>592.93506233322717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795.01425542802838</v>
      </c>
      <c r="D15" s="108"/>
      <c r="E15" s="111">
        <f>VLOOKUP($E$3,Data!$A$105:$AJ$184,$A15*2+$E$5)</f>
        <v>561.65738346127193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678.53143400724889</v>
      </c>
      <c r="D16" s="108"/>
      <c r="E16" s="111">
        <f>VLOOKUP($E$3,Data!$A$105:$AJ$184,$A16*2+$E$5)</f>
        <v>565.97801313330262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694.40728652029418</v>
      </c>
      <c r="D17" s="100"/>
      <c r="E17" s="111">
        <f>VLOOKUP($E$3,Data!$A$105:$AJ$184,$A17*2+$E$5)</f>
        <v>580.37861813733969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785.21281524334472</v>
      </c>
      <c r="D18" s="100"/>
      <c r="E18" s="111">
        <f>VLOOKUP($E$3,Data!$A$105:$AJ$184,$A18*2+$E$5)</f>
        <v>602.7473356160599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698.85952984699816</v>
      </c>
      <c r="D19" s="100"/>
      <c r="E19" s="111">
        <f>VLOOKUP($E$3,Data!$A$105:$AJ$184,$A19*2+$E$5)</f>
        <v>583.88651879827933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840.140610359638</v>
      </c>
      <c r="D20" s="100"/>
      <c r="E20" s="111">
        <f>VLOOKUP($E$3,Data!$A$105:$AJ$184,$A20*2+$E$5)</f>
        <v>571.86984081090509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769.87887076291884</v>
      </c>
      <c r="D21" s="100"/>
      <c r="E21" s="111">
        <f>VLOOKUP($E$3,Data!$A$105:$AJ$184,$A21*2+$E$5)</f>
        <v>592.53685858332574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Greater Dandenong: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261.52480037543216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51.445403038887463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Victoria: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328.71308737568955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124.59570487944538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Greater Dandenong: Females, Rate (per 100,000 population)</v>
      </c>
      <c r="D11" s="127"/>
      <c r="E11" s="127" t="str">
        <f>CONCATENATE(INDEX(M4:M83,F4),": ",INDEX(N4:N6,F6),", ",INDEX(O4:O5,F8))</f>
        <v>Greater Dandenong: 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658.37184500533237</v>
      </c>
      <c r="D12" s="127"/>
      <c r="E12" s="128">
        <f>VLOOKUP($F$4,Data2!$A$5:$DA$84,2+$F$6+$F$8*52-52+G12)</f>
        <v>201.91965872733735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828.94432327426</v>
      </c>
      <c r="D13" s="127"/>
      <c r="E13" s="128">
        <f>VLOOKUP($F$4,Data2!$A$5:$DA$84,2+$F$6+$F$8*52-52+G13)</f>
        <v>281.92522669733711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904.06414155377377</v>
      </c>
      <c r="D14" s="127"/>
      <c r="E14" s="128">
        <f>VLOOKUP($F$4,Data2!$A$5:$DA$84,2+$F$6+$F$8*52-52+G14)</f>
        <v>308.26651921481891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917.34990833316294</v>
      </c>
      <c r="D15" s="127"/>
      <c r="E15" s="128">
        <f>VLOOKUP($F$4,Data2!$A$5:$DA$84,2+$F$6+$F$8*52-52+G15)</f>
        <v>365.30427256060574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926.97869152877922</v>
      </c>
      <c r="D16" s="127"/>
      <c r="E16" s="128">
        <f>VLOOKUP($F$4,Data2!$A$5:$DA$84,2+$F$6+$F$8*52-52+G16)</f>
        <v>306.31763399724446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1076.3459234380218</v>
      </c>
      <c r="D17" s="127"/>
      <c r="E17" s="128">
        <f>VLOOKUP($F$4,Data2!$A$5:$DA$84,2+$F$6+$F$8*52-52+G17)</f>
        <v>388.89870956337279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1143.5913909412143</v>
      </c>
      <c r="D18" s="127"/>
      <c r="E18" s="128">
        <f>VLOOKUP($F$4,Data2!$A$5:$DA$84,2+$F$6+$F$8*52-52+G18)</f>
        <v>493.41471249598459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1024.6850403294586</v>
      </c>
      <c r="D19" s="127"/>
      <c r="E19" s="128">
        <f>VLOOKUP($F$4,Data2!$A$5:$DA$84,2+$F$6+$F$8*52-52+G19)</f>
        <v>327.75300338718716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871.79548930123894</v>
      </c>
      <c r="D20" s="127"/>
      <c r="E20" s="128">
        <f>VLOOKUP($F$4,Data2!$A$5:$DA$84,2+$F$6+$F$8*52-52+G20)</f>
        <v>260.09368189097739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933.40705465484746</v>
      </c>
      <c r="D21" s="127"/>
      <c r="E21" s="128">
        <f>VLOOKUP($F$4,Data2!$A$5:$DA$84,2+$F$6+$F$8*52-52+G21)</f>
        <v>266.34800030915392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932.51446288354862</v>
      </c>
      <c r="D22" s="127"/>
      <c r="E22" s="128">
        <f>VLOOKUP($F$4,Data2!$A$5:$DA$84,2+$F$6+$F$8*52-52+G22)</f>
        <v>301.7307943597724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852.59637646540011</v>
      </c>
      <c r="D23" s="127"/>
      <c r="E23" s="128">
        <f>VLOOKUP($F$4,Data2!$A$5:$DA$84,2+$F$6+$F$8*52-52+G23)</f>
        <v>314.82366199943647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973.45633595562856</v>
      </c>
      <c r="D24" s="127"/>
      <c r="E24" s="128">
        <f>VLOOKUP($F$4,Data2!$A$5:$DA$84,2+$F$6+$F$8*52-52+G24)</f>
        <v>271.66223328994283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954.86959070040041</v>
      </c>
      <c r="D25" s="127"/>
      <c r="E25" s="128">
        <f>VLOOKUP($F$4,Data2!$A$5:$DA$84,2+$F$6+$F$8*52-52+G25)</f>
        <v>300.38097098759403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217.88617886178861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A11481542</value>
    </field>
    <field name="Objective-Title">
      <value order="0">2024 Family Violence Incidents Nov 2024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2024-11-04T01:36:59Z</value>
    </field>
    <field name="Objective-ModificationStamp">
      <value order="0">2025-01-15T23:04:09Z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2024-11-04T01:18:47Z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A11481542</vt:lpwstr>
  </property>
  <property fmtid="{D5CDD505-2E9C-101B-9397-08002B2CF9AE}" pid="4" name="Objective-Title">
    <vt:lpwstr>2024 Family Violence Incidents Nov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2024-11-04T01:36:59Z</vt:filetime>
  </property>
  <property fmtid="{D5CDD505-2E9C-101B-9397-08002B2CF9AE}" pid="10" name="Objective-ModificationStamp">
    <vt:filetime>2025-01-15T23:04:09Z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