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df1fdb245975465e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5C903D4F-D733-46B3-8143-FD20ADCEDFAE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Data" sheetId="1" state="hidden" r:id="rId1"/>
    <sheet name="Family &amp; non-Family Violence" sheetId="3" r:id="rId2"/>
    <sheet name="Data2" sheetId="4" state="hidden" r:id="rId3"/>
    <sheet name="Family Violence by Gender" sheetId="5" r:id="rId4"/>
  </sheets>
  <definedNames>
    <definedName name="_AMO_ReportControlsSettings" hidden="1">"'Partitions:3'"</definedName>
    <definedName name="_AMO_ReportControlsSettings.0" hidden="1">"'&lt;?xml version=""1.0"" encoding=""utf-16""?&gt;_x000D_
&lt;ViewerHostDisplaySettings xmlns:xsd=""http://www.w3.org/2001/XMLSchema"" xmlns:xsi=""http://www.w3.org/2001/XMLSchema-instance""&gt;_x000D_
  &lt;Orientation&gt;Horizontal&lt;/Orientation&gt;_x000D_
  &lt;SelectedDetailsTab&gt;0&lt;/Selected'"</definedName>
    <definedName name="_AMO_ReportControlsSettings.1" hidden="1">"'DetailsTab&gt;_x000D_
  &lt;CurrentDetailsSize&gt;0&lt;/CurrentDetailsSize&gt;_x000D_
  &lt;LastExpandedDetailsWidth&gt;0&lt;/LastExpandedDetailsWidth&gt;_x000D_
  &lt;LastExpandedDetailsHeight&gt;0&lt;/LastExpandedDetailsHeight&gt;_x000D_
  &lt;OrientationLocked&gt;false&lt;/OrientationLocked&gt;_x000D_
&lt;/ViewerHostDisplaySetting'"</definedName>
    <definedName name="_AMO_ReportControlsSettings.2" hidden="1">"'s&gt;'"</definedName>
    <definedName name="_AMO_ReportControlsVisible" hidden="1">"''"</definedName>
    <definedName name="_AMO_SingleObject_454424011_ROM_F0.SEC2.Tabulate_1.SEC1.BDY.Cross_tabular_summary_report_Table_1" hidden="1">#REF!</definedName>
    <definedName name="_AMO_SingleObject_454424011_ROM_F0.SEC2.Tabulate_1.SEC1.FTR.TXT1" hidden="1">#REF!</definedName>
    <definedName name="_AMO_SingleObject_454424011_ROM_F0.SEC2.Tabulate_1.SEC1.HDR.TXT1" hidden="1">#REF!</definedName>
    <definedName name="_AMO_UniqueIdentifier" hidden="1">"'d918376a-7cb7-46b9-8f19-a8575c292934'"</definedName>
    <definedName name="_AMO_XmlVersion" hidden="1">"'1'"</definedName>
    <definedName name="_xlnm.Print_Area" localSheetId="2">Data2!$A$1:$BJ$95</definedName>
    <definedName name="_xlnm.Print_Area" localSheetId="1">'Family &amp; non-Family Violence'!$A$1:$Q$84</definedName>
    <definedName name="_xlnm.Print_Area" localSheetId="3">'Family Violence by Gender'!$A$1:$I$30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5" l="1"/>
  <c r="CR6" i="4"/>
  <c r="CR7" i="4"/>
  <c r="CR8" i="4"/>
  <c r="CR9" i="4"/>
  <c r="CR10" i="4"/>
  <c r="CR11" i="4"/>
  <c r="CR12" i="4"/>
  <c r="CR13" i="4"/>
  <c r="CR14" i="4"/>
  <c r="CR15" i="4"/>
  <c r="CR16" i="4"/>
  <c r="CR17" i="4"/>
  <c r="CR18" i="4"/>
  <c r="CR19" i="4"/>
  <c r="CR20" i="4"/>
  <c r="CR21" i="4"/>
  <c r="CR22" i="4"/>
  <c r="CR23" i="4"/>
  <c r="CR24" i="4"/>
  <c r="CR25" i="4"/>
  <c r="CR26" i="4"/>
  <c r="CR27" i="4"/>
  <c r="CR28" i="4"/>
  <c r="CR29" i="4"/>
  <c r="CR30" i="4"/>
  <c r="CR31" i="4"/>
  <c r="CR32" i="4"/>
  <c r="CR33" i="4"/>
  <c r="CR34" i="4"/>
  <c r="CR35" i="4"/>
  <c r="CR36" i="4"/>
  <c r="CR37" i="4"/>
  <c r="CR38" i="4"/>
  <c r="CR39" i="4"/>
  <c r="CR40" i="4"/>
  <c r="CR41" i="4"/>
  <c r="CR42" i="4"/>
  <c r="CR43" i="4"/>
  <c r="CR44" i="4"/>
  <c r="CR45" i="4"/>
  <c r="CR46" i="4"/>
  <c r="CR47" i="4"/>
  <c r="CR48" i="4"/>
  <c r="CR49" i="4"/>
  <c r="CR50" i="4"/>
  <c r="CR51" i="4"/>
  <c r="CR52" i="4"/>
  <c r="CR53" i="4"/>
  <c r="CR54" i="4"/>
  <c r="CR55" i="4"/>
  <c r="CR56" i="4"/>
  <c r="CR57" i="4"/>
  <c r="CR58" i="4"/>
  <c r="CR59" i="4"/>
  <c r="CR60" i="4"/>
  <c r="CR61" i="4"/>
  <c r="CR62" i="4"/>
  <c r="CR63" i="4"/>
  <c r="CR64" i="4"/>
  <c r="CR65" i="4"/>
  <c r="CR66" i="4"/>
  <c r="CR67" i="4"/>
  <c r="CR68" i="4"/>
  <c r="CR69" i="4"/>
  <c r="CR70" i="4"/>
  <c r="CR71" i="4"/>
  <c r="CR72" i="4"/>
  <c r="CR73" i="4"/>
  <c r="CR74" i="4"/>
  <c r="CR75" i="4"/>
  <c r="CR76" i="4"/>
  <c r="CR77" i="4"/>
  <c r="CR78" i="4"/>
  <c r="CR79" i="4"/>
  <c r="CR80" i="4"/>
  <c r="CR81" i="4"/>
  <c r="CR82" i="4"/>
  <c r="CR83" i="4"/>
  <c r="CR84" i="4"/>
  <c r="CR5" i="4"/>
  <c r="E25" i="5"/>
  <c r="CP6" i="4"/>
  <c r="CQ6" i="4"/>
  <c r="CP7" i="4"/>
  <c r="CQ7" i="4"/>
  <c r="CP8" i="4"/>
  <c r="CQ8" i="4"/>
  <c r="CP9" i="4"/>
  <c r="CQ9" i="4"/>
  <c r="CP10" i="4"/>
  <c r="CQ10" i="4"/>
  <c r="CP11" i="4"/>
  <c r="CQ11" i="4"/>
  <c r="CP12" i="4"/>
  <c r="CQ12" i="4"/>
  <c r="CP13" i="4"/>
  <c r="CQ13" i="4"/>
  <c r="CP14" i="4"/>
  <c r="CQ14" i="4"/>
  <c r="CP15" i="4"/>
  <c r="CQ15" i="4"/>
  <c r="CP16" i="4"/>
  <c r="CQ16" i="4"/>
  <c r="CP17" i="4"/>
  <c r="CQ17" i="4"/>
  <c r="CP18" i="4"/>
  <c r="CQ18" i="4"/>
  <c r="CP19" i="4"/>
  <c r="CQ19" i="4"/>
  <c r="CP20" i="4"/>
  <c r="CQ20" i="4"/>
  <c r="CP21" i="4"/>
  <c r="CQ21" i="4"/>
  <c r="CP22" i="4"/>
  <c r="CQ22" i="4"/>
  <c r="CP23" i="4"/>
  <c r="CQ23" i="4"/>
  <c r="CP24" i="4"/>
  <c r="CQ24" i="4"/>
  <c r="CP25" i="4"/>
  <c r="CQ25" i="4"/>
  <c r="CP26" i="4"/>
  <c r="CQ26" i="4"/>
  <c r="CP27" i="4"/>
  <c r="CQ27" i="4"/>
  <c r="CP28" i="4"/>
  <c r="CQ28" i="4"/>
  <c r="CP29" i="4"/>
  <c r="CQ29" i="4"/>
  <c r="CP30" i="4"/>
  <c r="CQ30" i="4"/>
  <c r="CP31" i="4"/>
  <c r="CQ31" i="4"/>
  <c r="CP32" i="4"/>
  <c r="CQ32" i="4"/>
  <c r="CP33" i="4"/>
  <c r="CQ33" i="4"/>
  <c r="CP34" i="4"/>
  <c r="CQ34" i="4"/>
  <c r="CP35" i="4"/>
  <c r="CQ35" i="4"/>
  <c r="CP36" i="4"/>
  <c r="CQ36" i="4"/>
  <c r="CP37" i="4"/>
  <c r="CQ37" i="4"/>
  <c r="CP38" i="4"/>
  <c r="CQ38" i="4"/>
  <c r="CP39" i="4"/>
  <c r="CQ39" i="4"/>
  <c r="CP40" i="4"/>
  <c r="CQ40" i="4"/>
  <c r="CP41" i="4"/>
  <c r="CQ41" i="4"/>
  <c r="CP42" i="4"/>
  <c r="CQ42" i="4"/>
  <c r="CP43" i="4"/>
  <c r="CQ43" i="4"/>
  <c r="CP44" i="4"/>
  <c r="CQ44" i="4"/>
  <c r="CP45" i="4"/>
  <c r="CQ45" i="4"/>
  <c r="CP46" i="4"/>
  <c r="CQ46" i="4"/>
  <c r="CP47" i="4"/>
  <c r="CQ47" i="4"/>
  <c r="CP48" i="4"/>
  <c r="CQ48" i="4"/>
  <c r="CP49" i="4"/>
  <c r="CQ49" i="4"/>
  <c r="CP50" i="4"/>
  <c r="CQ50" i="4"/>
  <c r="CP51" i="4"/>
  <c r="CQ51" i="4"/>
  <c r="CP52" i="4"/>
  <c r="CQ52" i="4"/>
  <c r="CP53" i="4"/>
  <c r="CQ53" i="4"/>
  <c r="CP54" i="4"/>
  <c r="CQ54" i="4"/>
  <c r="CP55" i="4"/>
  <c r="CQ55" i="4"/>
  <c r="CP56" i="4"/>
  <c r="CQ56" i="4"/>
  <c r="CP57" i="4"/>
  <c r="CQ57" i="4"/>
  <c r="CP58" i="4"/>
  <c r="CQ58" i="4"/>
  <c r="CP59" i="4"/>
  <c r="CQ59" i="4"/>
  <c r="CP60" i="4"/>
  <c r="CQ60" i="4"/>
  <c r="CP61" i="4"/>
  <c r="CQ61" i="4"/>
  <c r="CP62" i="4"/>
  <c r="CQ62" i="4"/>
  <c r="CP63" i="4"/>
  <c r="CQ63" i="4"/>
  <c r="CP64" i="4"/>
  <c r="CQ64" i="4"/>
  <c r="CP65" i="4"/>
  <c r="CQ65" i="4"/>
  <c r="CP66" i="4"/>
  <c r="CQ66" i="4"/>
  <c r="CP67" i="4"/>
  <c r="CQ67" i="4"/>
  <c r="CP68" i="4"/>
  <c r="CQ68" i="4"/>
  <c r="CP69" i="4"/>
  <c r="CQ69" i="4"/>
  <c r="CP70" i="4"/>
  <c r="CQ70" i="4"/>
  <c r="CP71" i="4"/>
  <c r="CQ71" i="4"/>
  <c r="CP72" i="4"/>
  <c r="CQ72" i="4"/>
  <c r="CP73" i="4"/>
  <c r="CQ73" i="4"/>
  <c r="CP74" i="4"/>
  <c r="CQ74" i="4"/>
  <c r="CP75" i="4"/>
  <c r="CQ75" i="4"/>
  <c r="CP76" i="4"/>
  <c r="CQ76" i="4"/>
  <c r="CP77" i="4"/>
  <c r="CQ77" i="4"/>
  <c r="CP78" i="4"/>
  <c r="CQ78" i="4"/>
  <c r="CP79" i="4"/>
  <c r="CQ79" i="4"/>
  <c r="CP80" i="4"/>
  <c r="CQ80" i="4"/>
  <c r="CP81" i="4"/>
  <c r="CQ81" i="4"/>
  <c r="CP82" i="4"/>
  <c r="CQ82" i="4"/>
  <c r="CP83" i="4"/>
  <c r="CQ83" i="4"/>
  <c r="CP84" i="4"/>
  <c r="CQ84" i="4"/>
  <c r="CQ5" i="4"/>
  <c r="CP5" i="4"/>
  <c r="CM5" i="4"/>
  <c r="BC5" i="4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5" i="3"/>
  <c r="J2" i="3"/>
  <c r="C21" i="3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05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A105" i="1"/>
  <c r="Z105" i="1"/>
  <c r="I29" i="5" l="1"/>
  <c r="CO6" i="4" l="1"/>
  <c r="CO7" i="4"/>
  <c r="CO8" i="4"/>
  <c r="CO9" i="4"/>
  <c r="CO10" i="4"/>
  <c r="CO11" i="4"/>
  <c r="CO12" i="4"/>
  <c r="CO13" i="4"/>
  <c r="CO14" i="4"/>
  <c r="CO15" i="4"/>
  <c r="CO16" i="4"/>
  <c r="CO17" i="4"/>
  <c r="CO18" i="4"/>
  <c r="CO19" i="4"/>
  <c r="CO20" i="4"/>
  <c r="CO21" i="4"/>
  <c r="CO22" i="4"/>
  <c r="CO23" i="4"/>
  <c r="CO24" i="4"/>
  <c r="CO25" i="4"/>
  <c r="CO26" i="4"/>
  <c r="CO27" i="4"/>
  <c r="CO28" i="4"/>
  <c r="CO29" i="4"/>
  <c r="CO30" i="4"/>
  <c r="CO31" i="4"/>
  <c r="CO32" i="4"/>
  <c r="CO33" i="4"/>
  <c r="CO34" i="4"/>
  <c r="CO35" i="4"/>
  <c r="CO36" i="4"/>
  <c r="CO37" i="4"/>
  <c r="CO38" i="4"/>
  <c r="CO39" i="4"/>
  <c r="CO40" i="4"/>
  <c r="CO41" i="4"/>
  <c r="CO42" i="4"/>
  <c r="CO43" i="4"/>
  <c r="CO44" i="4"/>
  <c r="CO45" i="4"/>
  <c r="CO46" i="4"/>
  <c r="CO47" i="4"/>
  <c r="CO48" i="4"/>
  <c r="CO49" i="4"/>
  <c r="CO50" i="4"/>
  <c r="CO51" i="4"/>
  <c r="CO52" i="4"/>
  <c r="CO53" i="4"/>
  <c r="CO54" i="4"/>
  <c r="CO55" i="4"/>
  <c r="CO56" i="4"/>
  <c r="CO57" i="4"/>
  <c r="CO58" i="4"/>
  <c r="CO59" i="4"/>
  <c r="CO60" i="4"/>
  <c r="CO61" i="4"/>
  <c r="CO62" i="4"/>
  <c r="CO63" i="4"/>
  <c r="CO64" i="4"/>
  <c r="CO65" i="4"/>
  <c r="CO66" i="4"/>
  <c r="CO67" i="4"/>
  <c r="CO68" i="4"/>
  <c r="CO69" i="4"/>
  <c r="CO70" i="4"/>
  <c r="CO71" i="4"/>
  <c r="CO72" i="4"/>
  <c r="CO73" i="4"/>
  <c r="CO74" i="4"/>
  <c r="CO75" i="4"/>
  <c r="CO76" i="4"/>
  <c r="CO77" i="4"/>
  <c r="CO78" i="4"/>
  <c r="CO79" i="4"/>
  <c r="CO80" i="4"/>
  <c r="CO81" i="4"/>
  <c r="CO82" i="4"/>
  <c r="CO83" i="4"/>
  <c r="CO84" i="4"/>
  <c r="CO5" i="4"/>
  <c r="CL21" i="4"/>
  <c r="CL22" i="4"/>
  <c r="CL23" i="4"/>
  <c r="CL24" i="4"/>
  <c r="CL25" i="4"/>
  <c r="CL26" i="4"/>
  <c r="CL27" i="4"/>
  <c r="CL28" i="4"/>
  <c r="CL29" i="4"/>
  <c r="CL30" i="4"/>
  <c r="CL31" i="4"/>
  <c r="CL32" i="4"/>
  <c r="CL33" i="4"/>
  <c r="CL34" i="4"/>
  <c r="CL35" i="4"/>
  <c r="CL36" i="4"/>
  <c r="C23" i="5" s="1"/>
  <c r="CL37" i="4"/>
  <c r="CL38" i="4"/>
  <c r="CL39" i="4"/>
  <c r="CL40" i="4"/>
  <c r="CL41" i="4"/>
  <c r="CL42" i="4"/>
  <c r="CL43" i="4"/>
  <c r="CL44" i="4"/>
  <c r="CL45" i="4"/>
  <c r="CL46" i="4"/>
  <c r="CL47" i="4"/>
  <c r="CL48" i="4"/>
  <c r="CL49" i="4"/>
  <c r="CL50" i="4"/>
  <c r="CL51" i="4"/>
  <c r="CL52" i="4"/>
  <c r="CL53" i="4"/>
  <c r="CL54" i="4"/>
  <c r="CL55" i="4"/>
  <c r="CL56" i="4"/>
  <c r="CL57" i="4"/>
  <c r="CL58" i="4"/>
  <c r="CL59" i="4"/>
  <c r="CL60" i="4"/>
  <c r="CL61" i="4"/>
  <c r="CL62" i="4"/>
  <c r="CL63" i="4"/>
  <c r="CL64" i="4"/>
  <c r="CL65" i="4"/>
  <c r="CL66" i="4"/>
  <c r="CL67" i="4"/>
  <c r="CL68" i="4"/>
  <c r="CL69" i="4"/>
  <c r="CL70" i="4"/>
  <c r="CL71" i="4"/>
  <c r="CL72" i="4"/>
  <c r="CL73" i="4"/>
  <c r="CL74" i="4"/>
  <c r="CL75" i="4"/>
  <c r="CL76" i="4"/>
  <c r="CL77" i="4"/>
  <c r="CL78" i="4"/>
  <c r="CL79" i="4"/>
  <c r="CL80" i="4"/>
  <c r="CL81" i="4"/>
  <c r="CL82" i="4"/>
  <c r="CL83" i="4"/>
  <c r="CL84" i="4"/>
  <c r="CL20" i="4"/>
  <c r="E13" i="5"/>
  <c r="E14" i="5"/>
  <c r="E15" i="5"/>
  <c r="E16" i="5"/>
  <c r="E17" i="5"/>
  <c r="E18" i="5"/>
  <c r="E19" i="5"/>
  <c r="E20" i="5"/>
  <c r="E21" i="5"/>
  <c r="E22" i="5"/>
  <c r="E23" i="5"/>
  <c r="E24" i="5"/>
  <c r="E12" i="5"/>
  <c r="C12" i="5"/>
  <c r="C13" i="5"/>
  <c r="C14" i="5"/>
  <c r="C15" i="5"/>
  <c r="C16" i="5"/>
  <c r="C17" i="5"/>
  <c r="C18" i="5"/>
  <c r="C19" i="5"/>
  <c r="C20" i="5"/>
  <c r="C21" i="5"/>
  <c r="C22" i="5"/>
  <c r="CM15" i="4"/>
  <c r="CN15" i="4"/>
  <c r="CM16" i="4"/>
  <c r="CN16" i="4"/>
  <c r="CM17" i="4"/>
  <c r="CN17" i="4"/>
  <c r="CM18" i="4"/>
  <c r="CN18" i="4"/>
  <c r="CM19" i="4"/>
  <c r="CN19" i="4"/>
  <c r="CM20" i="4"/>
  <c r="CN20" i="4"/>
  <c r="CM21" i="4"/>
  <c r="CN21" i="4"/>
  <c r="CM22" i="4"/>
  <c r="CN22" i="4"/>
  <c r="CM23" i="4"/>
  <c r="CN23" i="4"/>
  <c r="CM24" i="4"/>
  <c r="CN24" i="4"/>
  <c r="CM25" i="4"/>
  <c r="CN25" i="4"/>
  <c r="CM26" i="4"/>
  <c r="CN26" i="4"/>
  <c r="CM27" i="4"/>
  <c r="CN27" i="4"/>
  <c r="CM28" i="4"/>
  <c r="CN28" i="4"/>
  <c r="CM29" i="4"/>
  <c r="CN29" i="4"/>
  <c r="CM30" i="4"/>
  <c r="CN30" i="4"/>
  <c r="CM31" i="4"/>
  <c r="CN31" i="4"/>
  <c r="CM32" i="4"/>
  <c r="CN32" i="4"/>
  <c r="CM33" i="4"/>
  <c r="CN33" i="4"/>
  <c r="CM34" i="4"/>
  <c r="CN34" i="4"/>
  <c r="CM35" i="4"/>
  <c r="CN35" i="4"/>
  <c r="CM36" i="4"/>
  <c r="CN36" i="4"/>
  <c r="CM37" i="4"/>
  <c r="CN37" i="4"/>
  <c r="CM38" i="4"/>
  <c r="CN38" i="4"/>
  <c r="CM39" i="4"/>
  <c r="CN39" i="4"/>
  <c r="CM40" i="4"/>
  <c r="CN40" i="4"/>
  <c r="CM41" i="4"/>
  <c r="CN41" i="4"/>
  <c r="CM42" i="4"/>
  <c r="CN42" i="4"/>
  <c r="CM43" i="4"/>
  <c r="CN43" i="4"/>
  <c r="CM44" i="4"/>
  <c r="CN44" i="4"/>
  <c r="CM45" i="4"/>
  <c r="CN45" i="4"/>
  <c r="CM46" i="4"/>
  <c r="CN46" i="4"/>
  <c r="CM47" i="4"/>
  <c r="CN47" i="4"/>
  <c r="CM48" i="4"/>
  <c r="CN48" i="4"/>
  <c r="CM49" i="4"/>
  <c r="CN49" i="4"/>
  <c r="CM50" i="4"/>
  <c r="CN50" i="4"/>
  <c r="CM51" i="4"/>
  <c r="CN51" i="4"/>
  <c r="CM52" i="4"/>
  <c r="CN52" i="4"/>
  <c r="CM53" i="4"/>
  <c r="CN53" i="4"/>
  <c r="CM54" i="4"/>
  <c r="CN54" i="4"/>
  <c r="CM55" i="4"/>
  <c r="CN55" i="4"/>
  <c r="CM56" i="4"/>
  <c r="CN56" i="4"/>
  <c r="CM57" i="4"/>
  <c r="CN57" i="4"/>
  <c r="CM58" i="4"/>
  <c r="CN58" i="4"/>
  <c r="CM59" i="4"/>
  <c r="CN59" i="4"/>
  <c r="CM60" i="4"/>
  <c r="CN60" i="4"/>
  <c r="CM61" i="4"/>
  <c r="CN61" i="4"/>
  <c r="CM62" i="4"/>
  <c r="CN62" i="4"/>
  <c r="CM63" i="4"/>
  <c r="CN63" i="4"/>
  <c r="CM64" i="4"/>
  <c r="CN64" i="4"/>
  <c r="CM65" i="4"/>
  <c r="CN65" i="4"/>
  <c r="CM66" i="4"/>
  <c r="CN66" i="4"/>
  <c r="CM67" i="4"/>
  <c r="CN67" i="4"/>
  <c r="CM68" i="4"/>
  <c r="CN68" i="4"/>
  <c r="CM69" i="4"/>
  <c r="CN69" i="4"/>
  <c r="CM70" i="4"/>
  <c r="CN70" i="4"/>
  <c r="CM71" i="4"/>
  <c r="CN71" i="4"/>
  <c r="CN72" i="4"/>
  <c r="CM73" i="4"/>
  <c r="CN73" i="4"/>
  <c r="CM74" i="4"/>
  <c r="CN74" i="4"/>
  <c r="CM75" i="4"/>
  <c r="CN75" i="4"/>
  <c r="CM76" i="4"/>
  <c r="CN76" i="4"/>
  <c r="CM77" i="4"/>
  <c r="CN77" i="4"/>
  <c r="CM78" i="4"/>
  <c r="CN78" i="4"/>
  <c r="CM79" i="4"/>
  <c r="CN79" i="4"/>
  <c r="CM80" i="4"/>
  <c r="CN80" i="4"/>
  <c r="CM81" i="4"/>
  <c r="CN81" i="4"/>
  <c r="CM82" i="4"/>
  <c r="CN82" i="4"/>
  <c r="CM83" i="4"/>
  <c r="CN83" i="4"/>
  <c r="CM84" i="4"/>
  <c r="CN84" i="4"/>
  <c r="CM6" i="4"/>
  <c r="CN6" i="4"/>
  <c r="CM7" i="4"/>
  <c r="CN7" i="4"/>
  <c r="CM8" i="4"/>
  <c r="CN8" i="4"/>
  <c r="CM9" i="4"/>
  <c r="CN9" i="4"/>
  <c r="CM10" i="4"/>
  <c r="CN10" i="4"/>
  <c r="CM11" i="4"/>
  <c r="CN11" i="4"/>
  <c r="CM12" i="4"/>
  <c r="CN12" i="4"/>
  <c r="CM13" i="4"/>
  <c r="CN13" i="4"/>
  <c r="CM14" i="4"/>
  <c r="CN14" i="4"/>
  <c r="CN5" i="4"/>
  <c r="CJ5" i="4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E9" i="3"/>
  <c r="E10" i="3"/>
  <c r="E11" i="3"/>
  <c r="E12" i="3"/>
  <c r="E13" i="3"/>
  <c r="E14" i="3"/>
  <c r="E15" i="3"/>
  <c r="E16" i="3"/>
  <c r="E17" i="3"/>
  <c r="E18" i="3"/>
  <c r="E19" i="3"/>
  <c r="E21" i="3"/>
  <c r="E22" i="3"/>
  <c r="E23" i="3"/>
  <c r="E24" i="3"/>
  <c r="E8" i="3"/>
  <c r="C8" i="3"/>
  <c r="C30" i="3" s="1"/>
  <c r="C31" i="3" s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L52" i="3" s="1"/>
  <c r="AA153" i="1"/>
  <c r="AB153" i="1"/>
  <c r="L53" i="3" s="1"/>
  <c r="AA154" i="1"/>
  <c r="AB154" i="1"/>
  <c r="L54" i="3" s="1"/>
  <c r="AA155" i="1"/>
  <c r="AB155" i="1"/>
  <c r="L55" i="3" s="1"/>
  <c r="AA156" i="1"/>
  <c r="AB156" i="1"/>
  <c r="L56" i="3" s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B105" i="1"/>
  <c r="Y105" i="1"/>
  <c r="C33" i="3" l="1"/>
  <c r="C24" i="5"/>
  <c r="E20" i="3"/>
  <c r="C9" i="3"/>
  <c r="C10" i="3"/>
  <c r="C11" i="3"/>
  <c r="C12" i="3"/>
  <c r="C13" i="3"/>
  <c r="C14" i="3"/>
  <c r="C15" i="3"/>
  <c r="C16" i="3"/>
  <c r="C17" i="3"/>
  <c r="C18" i="3"/>
  <c r="C19" i="3"/>
  <c r="C20" i="3"/>
  <c r="C22" i="3"/>
  <c r="C23" i="3"/>
  <c r="C24" i="3"/>
  <c r="CJ14" i="4" l="1"/>
  <c r="CJ84" i="4"/>
  <c r="CJ6" i="4"/>
  <c r="CK6" i="4"/>
  <c r="CJ7" i="4"/>
  <c r="CK7" i="4"/>
  <c r="CJ8" i="4"/>
  <c r="CK8" i="4"/>
  <c r="CJ9" i="4"/>
  <c r="CK9" i="4"/>
  <c r="CJ10" i="4"/>
  <c r="CK10" i="4"/>
  <c r="CJ11" i="4"/>
  <c r="CK11" i="4"/>
  <c r="CJ12" i="4"/>
  <c r="CK12" i="4"/>
  <c r="CJ13" i="4"/>
  <c r="CK13" i="4"/>
  <c r="CK14" i="4"/>
  <c r="CJ15" i="4"/>
  <c r="CK15" i="4"/>
  <c r="CJ16" i="4"/>
  <c r="CK16" i="4"/>
  <c r="CJ17" i="4"/>
  <c r="CK17" i="4"/>
  <c r="CJ18" i="4"/>
  <c r="CK18" i="4"/>
  <c r="CJ19" i="4"/>
  <c r="CK19" i="4"/>
  <c r="CJ20" i="4"/>
  <c r="CK20" i="4"/>
  <c r="CJ21" i="4"/>
  <c r="CK21" i="4"/>
  <c r="CJ22" i="4"/>
  <c r="CK22" i="4"/>
  <c r="CJ23" i="4"/>
  <c r="CK23" i="4"/>
  <c r="CJ24" i="4"/>
  <c r="CK24" i="4"/>
  <c r="CJ25" i="4"/>
  <c r="CK25" i="4"/>
  <c r="CJ26" i="4"/>
  <c r="CK26" i="4"/>
  <c r="CJ27" i="4"/>
  <c r="CK27" i="4"/>
  <c r="CJ28" i="4"/>
  <c r="CK28" i="4"/>
  <c r="CJ29" i="4"/>
  <c r="CK29" i="4"/>
  <c r="CJ30" i="4"/>
  <c r="CK30" i="4"/>
  <c r="CJ31" i="4"/>
  <c r="CK31" i="4"/>
  <c r="CJ32" i="4"/>
  <c r="CK32" i="4"/>
  <c r="CJ33" i="4"/>
  <c r="CK33" i="4"/>
  <c r="CJ34" i="4"/>
  <c r="CK34" i="4"/>
  <c r="CJ35" i="4"/>
  <c r="CK35" i="4"/>
  <c r="CJ36" i="4"/>
  <c r="CK36" i="4"/>
  <c r="CJ37" i="4"/>
  <c r="CK37" i="4"/>
  <c r="CJ38" i="4"/>
  <c r="CK38" i="4"/>
  <c r="CJ39" i="4"/>
  <c r="CK39" i="4"/>
  <c r="CJ40" i="4"/>
  <c r="CK40" i="4"/>
  <c r="CJ41" i="4"/>
  <c r="CK41" i="4"/>
  <c r="CJ42" i="4"/>
  <c r="CK42" i="4"/>
  <c r="CJ43" i="4"/>
  <c r="CK43" i="4"/>
  <c r="CJ44" i="4"/>
  <c r="CK44" i="4"/>
  <c r="CJ45" i="4"/>
  <c r="CK45" i="4"/>
  <c r="CJ46" i="4"/>
  <c r="CK46" i="4"/>
  <c r="CJ47" i="4"/>
  <c r="CK47" i="4"/>
  <c r="CJ48" i="4"/>
  <c r="CK48" i="4"/>
  <c r="CJ49" i="4"/>
  <c r="CK49" i="4"/>
  <c r="CJ50" i="4"/>
  <c r="CK50" i="4"/>
  <c r="CJ51" i="4"/>
  <c r="CK51" i="4"/>
  <c r="CJ52" i="4"/>
  <c r="CK52" i="4"/>
  <c r="CJ53" i="4"/>
  <c r="CK53" i="4"/>
  <c r="CJ54" i="4"/>
  <c r="CK54" i="4"/>
  <c r="CJ55" i="4"/>
  <c r="CK55" i="4"/>
  <c r="CJ56" i="4"/>
  <c r="CK56" i="4"/>
  <c r="CJ57" i="4"/>
  <c r="CK57" i="4"/>
  <c r="CJ58" i="4"/>
  <c r="CK58" i="4"/>
  <c r="CJ59" i="4"/>
  <c r="CK59" i="4"/>
  <c r="CJ60" i="4"/>
  <c r="CK60" i="4"/>
  <c r="CJ61" i="4"/>
  <c r="CK61" i="4"/>
  <c r="CJ62" i="4"/>
  <c r="CK62" i="4"/>
  <c r="CJ63" i="4"/>
  <c r="CK63" i="4"/>
  <c r="CJ64" i="4"/>
  <c r="CK64" i="4"/>
  <c r="CJ65" i="4"/>
  <c r="CK65" i="4"/>
  <c r="CJ66" i="4"/>
  <c r="CK66" i="4"/>
  <c r="CJ67" i="4"/>
  <c r="CK67" i="4"/>
  <c r="CJ68" i="4"/>
  <c r="CK68" i="4"/>
  <c r="CJ69" i="4"/>
  <c r="CK69" i="4"/>
  <c r="CJ70" i="4"/>
  <c r="CK70" i="4"/>
  <c r="CJ71" i="4"/>
  <c r="CK71" i="4"/>
  <c r="CJ72" i="4"/>
  <c r="CK72" i="4"/>
  <c r="CJ73" i="4"/>
  <c r="CK73" i="4"/>
  <c r="CJ74" i="4"/>
  <c r="CK74" i="4"/>
  <c r="CJ75" i="4"/>
  <c r="CK75" i="4"/>
  <c r="CJ76" i="4"/>
  <c r="CK76" i="4"/>
  <c r="CJ77" i="4"/>
  <c r="CK77" i="4"/>
  <c r="CJ78" i="4"/>
  <c r="CK78" i="4"/>
  <c r="CJ79" i="4"/>
  <c r="CK79" i="4"/>
  <c r="CJ80" i="4"/>
  <c r="CK80" i="4"/>
  <c r="CJ81" i="4"/>
  <c r="CK81" i="4"/>
  <c r="CJ82" i="4"/>
  <c r="CK82" i="4"/>
  <c r="CJ83" i="4"/>
  <c r="CK83" i="4"/>
  <c r="CK84" i="4"/>
  <c r="CK5" i="4"/>
  <c r="CG5" i="4"/>
  <c r="AL84" i="4"/>
  <c r="AL83" i="4"/>
  <c r="AL82" i="4"/>
  <c r="AL81" i="4"/>
  <c r="AL80" i="4"/>
  <c r="AL79" i="4"/>
  <c r="AL78" i="4"/>
  <c r="AL77" i="4"/>
  <c r="AL76" i="4"/>
  <c r="AL75" i="4"/>
  <c r="AL74" i="4"/>
  <c r="AL73" i="4"/>
  <c r="AL72" i="4"/>
  <c r="AL71" i="4"/>
  <c r="AL70" i="4"/>
  <c r="AL69" i="4"/>
  <c r="AL68" i="4"/>
  <c r="AL67" i="4"/>
  <c r="AL66" i="4"/>
  <c r="AL65" i="4"/>
  <c r="AL64" i="4"/>
  <c r="AL63" i="4"/>
  <c r="AL62" i="4"/>
  <c r="AL61" i="4"/>
  <c r="AL60" i="4"/>
  <c r="AL59" i="4"/>
  <c r="AL58" i="4"/>
  <c r="AL57" i="4"/>
  <c r="AL56" i="4"/>
  <c r="AL55" i="4"/>
  <c r="AL54" i="4"/>
  <c r="AL53" i="4"/>
  <c r="AL52" i="4"/>
  <c r="AL51" i="4"/>
  <c r="AL50" i="4"/>
  <c r="AL49" i="4"/>
  <c r="AL48" i="4"/>
  <c r="AL47" i="4"/>
  <c r="AL46" i="4"/>
  <c r="AL45" i="4"/>
  <c r="AL44" i="4"/>
  <c r="AL43" i="4"/>
  <c r="AL42" i="4"/>
  <c r="AL41" i="4"/>
  <c r="AL40" i="4"/>
  <c r="AL39" i="4"/>
  <c r="AL38" i="4"/>
  <c r="AL37" i="4"/>
  <c r="AL36" i="4"/>
  <c r="AL35" i="4"/>
  <c r="AL34" i="4"/>
  <c r="AL33" i="4"/>
  <c r="AL32" i="4"/>
  <c r="AL31" i="4"/>
  <c r="AL30" i="4"/>
  <c r="AL29" i="4"/>
  <c r="AL28" i="4"/>
  <c r="AL27" i="4"/>
  <c r="AL26" i="4"/>
  <c r="AL25" i="4"/>
  <c r="AL24" i="4"/>
  <c r="AL23" i="4"/>
  <c r="AL22" i="4"/>
  <c r="AL21" i="4"/>
  <c r="AL20" i="4"/>
  <c r="AL19" i="4"/>
  <c r="CL19" i="4" s="1"/>
  <c r="AL18" i="4"/>
  <c r="CL18" i="4" s="1"/>
  <c r="AL17" i="4"/>
  <c r="CL17" i="4" s="1"/>
  <c r="AL16" i="4"/>
  <c r="CL16" i="4" s="1"/>
  <c r="AL15" i="4"/>
  <c r="CL15" i="4" s="1"/>
  <c r="AL14" i="4"/>
  <c r="CL14" i="4" s="1"/>
  <c r="AL13" i="4"/>
  <c r="CL13" i="4" s="1"/>
  <c r="AL12" i="4"/>
  <c r="CL12" i="4" s="1"/>
  <c r="AL11" i="4"/>
  <c r="CL11" i="4" s="1"/>
  <c r="AL10" i="4"/>
  <c r="CL10" i="4" s="1"/>
  <c r="AL9" i="4"/>
  <c r="CL9" i="4" s="1"/>
  <c r="AL8" i="4"/>
  <c r="CL8" i="4" s="1"/>
  <c r="AL7" i="4"/>
  <c r="CL7" i="4" s="1"/>
  <c r="AL6" i="4"/>
  <c r="CL6" i="4" s="1"/>
  <c r="AL5" i="4"/>
  <c r="CL5" i="4" s="1"/>
  <c r="AI6" i="4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I27" i="4"/>
  <c r="AI28" i="4"/>
  <c r="AI29" i="4"/>
  <c r="AI30" i="4"/>
  <c r="AI31" i="4"/>
  <c r="AI32" i="4"/>
  <c r="AI33" i="4"/>
  <c r="AI34" i="4"/>
  <c r="AI35" i="4"/>
  <c r="AI36" i="4"/>
  <c r="AI37" i="4"/>
  <c r="AI38" i="4"/>
  <c r="AI39" i="4"/>
  <c r="AI40" i="4"/>
  <c r="AI41" i="4"/>
  <c r="AI42" i="4"/>
  <c r="AI43" i="4"/>
  <c r="AI44" i="4"/>
  <c r="AI45" i="4"/>
  <c r="AI46" i="4"/>
  <c r="AI47" i="4"/>
  <c r="AI48" i="4"/>
  <c r="AI49" i="4"/>
  <c r="AI50" i="4"/>
  <c r="AI51" i="4"/>
  <c r="AI52" i="4"/>
  <c r="AI53" i="4"/>
  <c r="AI54" i="4"/>
  <c r="AI55" i="4"/>
  <c r="AI56" i="4"/>
  <c r="AI57" i="4"/>
  <c r="AI58" i="4"/>
  <c r="AI59" i="4"/>
  <c r="AI60" i="4"/>
  <c r="AI61" i="4"/>
  <c r="AI62" i="4"/>
  <c r="AI63" i="4"/>
  <c r="AI64" i="4"/>
  <c r="AI65" i="4"/>
  <c r="AI66" i="4"/>
  <c r="AI67" i="4"/>
  <c r="AI68" i="4"/>
  <c r="AI69" i="4"/>
  <c r="AI70" i="4"/>
  <c r="AI71" i="4"/>
  <c r="AI72" i="4"/>
  <c r="AI73" i="4"/>
  <c r="AI74" i="4"/>
  <c r="AI75" i="4"/>
  <c r="AI77" i="4"/>
  <c r="AI78" i="4"/>
  <c r="AI79" i="4"/>
  <c r="AI80" i="4"/>
  <c r="AI81" i="4"/>
  <c r="AI82" i="4"/>
  <c r="AI83" i="4"/>
  <c r="AI84" i="4"/>
  <c r="AI5" i="4"/>
  <c r="Z182" i="1"/>
  <c r="Y107" i="1"/>
  <c r="Z107" i="1"/>
  <c r="Y108" i="1"/>
  <c r="Z108" i="1"/>
  <c r="Y109" i="1"/>
  <c r="Z109" i="1"/>
  <c r="Y110" i="1"/>
  <c r="Z110" i="1"/>
  <c r="Y111" i="1"/>
  <c r="Z111" i="1"/>
  <c r="Y112" i="1"/>
  <c r="Z112" i="1"/>
  <c r="Y113" i="1"/>
  <c r="Z113" i="1"/>
  <c r="Y114" i="1"/>
  <c r="Z114" i="1"/>
  <c r="Y115" i="1"/>
  <c r="Z115" i="1"/>
  <c r="Y116" i="1"/>
  <c r="Z116" i="1"/>
  <c r="Y117" i="1"/>
  <c r="Z117" i="1"/>
  <c r="Y118" i="1"/>
  <c r="Z118" i="1"/>
  <c r="Y119" i="1"/>
  <c r="Z119" i="1"/>
  <c r="Y120" i="1"/>
  <c r="Z120" i="1"/>
  <c r="Y121" i="1"/>
  <c r="Z121" i="1"/>
  <c r="Y122" i="1"/>
  <c r="Z122" i="1"/>
  <c r="Y123" i="1"/>
  <c r="Z123" i="1"/>
  <c r="Y124" i="1"/>
  <c r="Z124" i="1"/>
  <c r="Y125" i="1"/>
  <c r="Z125" i="1"/>
  <c r="Y126" i="1"/>
  <c r="Z126" i="1"/>
  <c r="Y127" i="1"/>
  <c r="Z127" i="1"/>
  <c r="Y128" i="1"/>
  <c r="Z128" i="1"/>
  <c r="Y129" i="1"/>
  <c r="Z129" i="1"/>
  <c r="Y130" i="1"/>
  <c r="Z130" i="1"/>
  <c r="Y131" i="1"/>
  <c r="Z131" i="1"/>
  <c r="Y132" i="1"/>
  <c r="Z132" i="1"/>
  <c r="Y133" i="1"/>
  <c r="Z133" i="1"/>
  <c r="Y134" i="1"/>
  <c r="Z134" i="1"/>
  <c r="Y135" i="1"/>
  <c r="Z135" i="1"/>
  <c r="Y136" i="1"/>
  <c r="Z136" i="1"/>
  <c r="Y137" i="1"/>
  <c r="Z137" i="1"/>
  <c r="Y138" i="1"/>
  <c r="Z138" i="1"/>
  <c r="Y139" i="1"/>
  <c r="Z139" i="1"/>
  <c r="Y140" i="1"/>
  <c r="Z140" i="1"/>
  <c r="Y141" i="1"/>
  <c r="Z141" i="1"/>
  <c r="Y142" i="1"/>
  <c r="Z142" i="1"/>
  <c r="Y143" i="1"/>
  <c r="Z143" i="1"/>
  <c r="Y144" i="1"/>
  <c r="Z144" i="1"/>
  <c r="Y145" i="1"/>
  <c r="Z145" i="1"/>
  <c r="Y146" i="1"/>
  <c r="Z146" i="1"/>
  <c r="Y147" i="1"/>
  <c r="Z147" i="1"/>
  <c r="Y148" i="1"/>
  <c r="Z148" i="1"/>
  <c r="Y149" i="1"/>
  <c r="Z149" i="1"/>
  <c r="Y150" i="1"/>
  <c r="Z150" i="1"/>
  <c r="Y151" i="1"/>
  <c r="Z151" i="1"/>
  <c r="Y152" i="1"/>
  <c r="Z152" i="1"/>
  <c r="Y153" i="1"/>
  <c r="Z153" i="1"/>
  <c r="Y154" i="1"/>
  <c r="Z154" i="1"/>
  <c r="Y155" i="1"/>
  <c r="Z155" i="1"/>
  <c r="Y156" i="1"/>
  <c r="Z156" i="1"/>
  <c r="Y157" i="1"/>
  <c r="Z157" i="1"/>
  <c r="Y158" i="1"/>
  <c r="Z158" i="1"/>
  <c r="Y159" i="1"/>
  <c r="Z159" i="1"/>
  <c r="Y160" i="1"/>
  <c r="Z160" i="1"/>
  <c r="Y161" i="1"/>
  <c r="Z161" i="1"/>
  <c r="Y162" i="1"/>
  <c r="Z162" i="1"/>
  <c r="Y163" i="1"/>
  <c r="Z163" i="1"/>
  <c r="Y164" i="1"/>
  <c r="Z164" i="1"/>
  <c r="Y165" i="1"/>
  <c r="Z165" i="1"/>
  <c r="Y166" i="1"/>
  <c r="Z166" i="1"/>
  <c r="Y167" i="1"/>
  <c r="Z167" i="1"/>
  <c r="Y168" i="1"/>
  <c r="Z168" i="1"/>
  <c r="Y169" i="1"/>
  <c r="Z169" i="1"/>
  <c r="Y170" i="1"/>
  <c r="Z170" i="1"/>
  <c r="Y171" i="1"/>
  <c r="Z171" i="1"/>
  <c r="Y172" i="1"/>
  <c r="Z172" i="1"/>
  <c r="Y173" i="1"/>
  <c r="Z173" i="1"/>
  <c r="Y174" i="1"/>
  <c r="Z174" i="1"/>
  <c r="Y175" i="1"/>
  <c r="Z175" i="1"/>
  <c r="Y176" i="1"/>
  <c r="Z176" i="1"/>
  <c r="Y177" i="1"/>
  <c r="Z177" i="1"/>
  <c r="Y178" i="1"/>
  <c r="Z178" i="1"/>
  <c r="Y179" i="1"/>
  <c r="Z179" i="1"/>
  <c r="Y180" i="1"/>
  <c r="Z180" i="1"/>
  <c r="Y181" i="1"/>
  <c r="Z181" i="1"/>
  <c r="Y182" i="1"/>
  <c r="Y183" i="1"/>
  <c r="Z183" i="1"/>
  <c r="Y184" i="1"/>
  <c r="Z184" i="1"/>
  <c r="Y106" i="1"/>
  <c r="Z106" i="1"/>
  <c r="W105" i="1"/>
  <c r="CG10" i="4"/>
  <c r="CG6" i="4" l="1"/>
  <c r="CH6" i="4"/>
  <c r="CI6" i="4"/>
  <c r="CG7" i="4"/>
  <c r="CH7" i="4"/>
  <c r="CI7" i="4"/>
  <c r="CG8" i="4"/>
  <c r="CH8" i="4"/>
  <c r="CI8" i="4"/>
  <c r="CG9" i="4"/>
  <c r="CH9" i="4"/>
  <c r="CI9" i="4"/>
  <c r="CH10" i="4"/>
  <c r="CI10" i="4"/>
  <c r="CG11" i="4"/>
  <c r="CH11" i="4"/>
  <c r="CI11" i="4"/>
  <c r="CG12" i="4"/>
  <c r="CH12" i="4"/>
  <c r="CI12" i="4"/>
  <c r="CG13" i="4"/>
  <c r="CH13" i="4"/>
  <c r="CI13" i="4"/>
  <c r="CG14" i="4"/>
  <c r="CH14" i="4"/>
  <c r="CI14" i="4"/>
  <c r="CG15" i="4"/>
  <c r="CH15" i="4"/>
  <c r="CI15" i="4"/>
  <c r="CG16" i="4"/>
  <c r="CH16" i="4"/>
  <c r="CI16" i="4"/>
  <c r="CG17" i="4"/>
  <c r="CH17" i="4"/>
  <c r="CI17" i="4"/>
  <c r="CG18" i="4"/>
  <c r="CH18" i="4"/>
  <c r="CI18" i="4"/>
  <c r="CG19" i="4"/>
  <c r="CH19" i="4"/>
  <c r="CI19" i="4"/>
  <c r="CG20" i="4"/>
  <c r="CH20" i="4"/>
  <c r="CI20" i="4"/>
  <c r="CG21" i="4"/>
  <c r="CH21" i="4"/>
  <c r="CI21" i="4"/>
  <c r="CG22" i="4"/>
  <c r="CH22" i="4"/>
  <c r="CI22" i="4"/>
  <c r="CG23" i="4"/>
  <c r="CH23" i="4"/>
  <c r="CI23" i="4"/>
  <c r="CG24" i="4"/>
  <c r="CH24" i="4"/>
  <c r="CI24" i="4"/>
  <c r="CG25" i="4"/>
  <c r="CH25" i="4"/>
  <c r="CI25" i="4"/>
  <c r="CG26" i="4"/>
  <c r="CH26" i="4"/>
  <c r="CI26" i="4"/>
  <c r="CG27" i="4"/>
  <c r="CH27" i="4"/>
  <c r="CI27" i="4"/>
  <c r="CG28" i="4"/>
  <c r="CH28" i="4"/>
  <c r="CI28" i="4"/>
  <c r="CG29" i="4"/>
  <c r="CH29" i="4"/>
  <c r="CI29" i="4"/>
  <c r="CG30" i="4"/>
  <c r="CH30" i="4"/>
  <c r="CI30" i="4"/>
  <c r="CG31" i="4"/>
  <c r="CH31" i="4"/>
  <c r="CI31" i="4"/>
  <c r="CG32" i="4"/>
  <c r="CH32" i="4"/>
  <c r="CI32" i="4"/>
  <c r="CG33" i="4"/>
  <c r="CH33" i="4"/>
  <c r="CI33" i="4"/>
  <c r="CG34" i="4"/>
  <c r="CH34" i="4"/>
  <c r="CI34" i="4"/>
  <c r="CG35" i="4"/>
  <c r="CH35" i="4"/>
  <c r="CI35" i="4"/>
  <c r="CG36" i="4"/>
  <c r="CH36" i="4"/>
  <c r="CI36" i="4"/>
  <c r="CG37" i="4"/>
  <c r="CH37" i="4"/>
  <c r="CI37" i="4"/>
  <c r="CG38" i="4"/>
  <c r="CH38" i="4"/>
  <c r="CI38" i="4"/>
  <c r="CG39" i="4"/>
  <c r="CH39" i="4"/>
  <c r="CI39" i="4"/>
  <c r="CG40" i="4"/>
  <c r="CH40" i="4"/>
  <c r="CI40" i="4"/>
  <c r="CG41" i="4"/>
  <c r="CH41" i="4"/>
  <c r="CI41" i="4"/>
  <c r="CG42" i="4"/>
  <c r="CH42" i="4"/>
  <c r="CI42" i="4"/>
  <c r="CG43" i="4"/>
  <c r="CH43" i="4"/>
  <c r="CI43" i="4"/>
  <c r="CG44" i="4"/>
  <c r="CH44" i="4"/>
  <c r="CI44" i="4"/>
  <c r="CG45" i="4"/>
  <c r="CH45" i="4"/>
  <c r="CI45" i="4"/>
  <c r="CG46" i="4"/>
  <c r="CH46" i="4"/>
  <c r="CI46" i="4"/>
  <c r="CG47" i="4"/>
  <c r="CH47" i="4"/>
  <c r="CI47" i="4"/>
  <c r="CG48" i="4"/>
  <c r="CH48" i="4"/>
  <c r="CI48" i="4"/>
  <c r="CG49" i="4"/>
  <c r="CH49" i="4"/>
  <c r="CI49" i="4"/>
  <c r="CG50" i="4"/>
  <c r="CH50" i="4"/>
  <c r="CI50" i="4"/>
  <c r="CG51" i="4"/>
  <c r="CH51" i="4"/>
  <c r="CI51" i="4"/>
  <c r="CG52" i="4"/>
  <c r="CH52" i="4"/>
  <c r="CI52" i="4"/>
  <c r="CG53" i="4"/>
  <c r="CH53" i="4"/>
  <c r="CI53" i="4"/>
  <c r="CG54" i="4"/>
  <c r="CH54" i="4"/>
  <c r="CI54" i="4"/>
  <c r="CG55" i="4"/>
  <c r="CH55" i="4"/>
  <c r="CI55" i="4"/>
  <c r="CG56" i="4"/>
  <c r="CH56" i="4"/>
  <c r="CI56" i="4"/>
  <c r="CG57" i="4"/>
  <c r="CH57" i="4"/>
  <c r="CI57" i="4"/>
  <c r="CG58" i="4"/>
  <c r="CH58" i="4"/>
  <c r="CI58" i="4"/>
  <c r="CG59" i="4"/>
  <c r="CH59" i="4"/>
  <c r="CI59" i="4"/>
  <c r="CG60" i="4"/>
  <c r="CH60" i="4"/>
  <c r="CI60" i="4"/>
  <c r="CG61" i="4"/>
  <c r="CH61" i="4"/>
  <c r="CI61" i="4"/>
  <c r="CG62" i="4"/>
  <c r="CH62" i="4"/>
  <c r="CI62" i="4"/>
  <c r="CG63" i="4"/>
  <c r="CH63" i="4"/>
  <c r="CI63" i="4"/>
  <c r="CG64" i="4"/>
  <c r="CH64" i="4"/>
  <c r="CI64" i="4"/>
  <c r="CG65" i="4"/>
  <c r="CH65" i="4"/>
  <c r="CI65" i="4"/>
  <c r="CG66" i="4"/>
  <c r="CH66" i="4"/>
  <c r="CI66" i="4"/>
  <c r="CG67" i="4"/>
  <c r="CH67" i="4"/>
  <c r="CI67" i="4"/>
  <c r="CG68" i="4"/>
  <c r="CH68" i="4"/>
  <c r="CI68" i="4"/>
  <c r="CG69" i="4"/>
  <c r="CH69" i="4"/>
  <c r="CI69" i="4"/>
  <c r="CG70" i="4"/>
  <c r="CH70" i="4"/>
  <c r="CI70" i="4"/>
  <c r="CG71" i="4"/>
  <c r="CH71" i="4"/>
  <c r="CI71" i="4"/>
  <c r="CH72" i="4"/>
  <c r="CI72" i="4"/>
  <c r="CG73" i="4"/>
  <c r="CH73" i="4"/>
  <c r="CI73" i="4"/>
  <c r="CG74" i="4"/>
  <c r="CH74" i="4"/>
  <c r="CI74" i="4"/>
  <c r="CG75" i="4"/>
  <c r="CH75" i="4"/>
  <c r="CI75" i="4"/>
  <c r="CG76" i="4"/>
  <c r="CH76" i="4"/>
  <c r="CI76" i="4"/>
  <c r="CG77" i="4"/>
  <c r="CH77" i="4"/>
  <c r="CI77" i="4"/>
  <c r="CG78" i="4"/>
  <c r="CH78" i="4"/>
  <c r="CI78" i="4"/>
  <c r="CG79" i="4"/>
  <c r="CH79" i="4"/>
  <c r="CI79" i="4"/>
  <c r="CG80" i="4"/>
  <c r="CH80" i="4"/>
  <c r="CI80" i="4"/>
  <c r="CG81" i="4"/>
  <c r="CH81" i="4"/>
  <c r="CI81" i="4"/>
  <c r="CG82" i="4"/>
  <c r="CH82" i="4"/>
  <c r="CI82" i="4"/>
  <c r="CG83" i="4"/>
  <c r="CH83" i="4"/>
  <c r="CI83" i="4"/>
  <c r="CG84" i="4"/>
  <c r="CH84" i="4"/>
  <c r="CI84" i="4"/>
  <c r="CI5" i="4"/>
  <c r="CH5" i="4"/>
  <c r="W106" i="1"/>
  <c r="X106" i="1"/>
  <c r="W107" i="1"/>
  <c r="X107" i="1"/>
  <c r="W108" i="1"/>
  <c r="X108" i="1"/>
  <c r="W109" i="1"/>
  <c r="X109" i="1"/>
  <c r="W110" i="1"/>
  <c r="X110" i="1"/>
  <c r="W111" i="1"/>
  <c r="X111" i="1"/>
  <c r="W112" i="1"/>
  <c r="X112" i="1"/>
  <c r="W113" i="1"/>
  <c r="X113" i="1"/>
  <c r="W114" i="1"/>
  <c r="X114" i="1"/>
  <c r="W115" i="1"/>
  <c r="X115" i="1"/>
  <c r="W116" i="1"/>
  <c r="X116" i="1"/>
  <c r="W117" i="1"/>
  <c r="X117" i="1"/>
  <c r="W118" i="1"/>
  <c r="X118" i="1"/>
  <c r="W119" i="1"/>
  <c r="X119" i="1"/>
  <c r="W120" i="1"/>
  <c r="X120" i="1"/>
  <c r="W121" i="1"/>
  <c r="X121" i="1"/>
  <c r="W122" i="1"/>
  <c r="X122" i="1"/>
  <c r="W123" i="1"/>
  <c r="X123" i="1"/>
  <c r="W124" i="1"/>
  <c r="X124" i="1"/>
  <c r="W125" i="1"/>
  <c r="X125" i="1"/>
  <c r="W126" i="1"/>
  <c r="X126" i="1"/>
  <c r="W127" i="1"/>
  <c r="X127" i="1"/>
  <c r="W128" i="1"/>
  <c r="X128" i="1"/>
  <c r="W129" i="1"/>
  <c r="X129" i="1"/>
  <c r="W130" i="1"/>
  <c r="X130" i="1"/>
  <c r="W131" i="1"/>
  <c r="X131" i="1"/>
  <c r="W132" i="1"/>
  <c r="X132" i="1"/>
  <c r="W133" i="1"/>
  <c r="X133" i="1"/>
  <c r="W134" i="1"/>
  <c r="X134" i="1"/>
  <c r="W135" i="1"/>
  <c r="X135" i="1"/>
  <c r="W136" i="1"/>
  <c r="X136" i="1"/>
  <c r="W137" i="1"/>
  <c r="X137" i="1"/>
  <c r="W138" i="1"/>
  <c r="X138" i="1"/>
  <c r="W139" i="1"/>
  <c r="X139" i="1"/>
  <c r="W140" i="1"/>
  <c r="X140" i="1"/>
  <c r="W141" i="1"/>
  <c r="X141" i="1"/>
  <c r="W142" i="1"/>
  <c r="X142" i="1"/>
  <c r="W143" i="1"/>
  <c r="X143" i="1"/>
  <c r="W144" i="1"/>
  <c r="X144" i="1"/>
  <c r="W145" i="1"/>
  <c r="X145" i="1"/>
  <c r="W146" i="1"/>
  <c r="X146" i="1"/>
  <c r="W147" i="1"/>
  <c r="X147" i="1"/>
  <c r="W148" i="1"/>
  <c r="X148" i="1"/>
  <c r="W149" i="1"/>
  <c r="X149" i="1"/>
  <c r="W150" i="1"/>
  <c r="X150" i="1"/>
  <c r="W151" i="1"/>
  <c r="X151" i="1"/>
  <c r="W152" i="1"/>
  <c r="X152" i="1"/>
  <c r="W153" i="1"/>
  <c r="X153" i="1"/>
  <c r="W154" i="1"/>
  <c r="X154" i="1"/>
  <c r="W155" i="1"/>
  <c r="X155" i="1"/>
  <c r="W156" i="1"/>
  <c r="X156" i="1"/>
  <c r="W157" i="1"/>
  <c r="X157" i="1"/>
  <c r="W158" i="1"/>
  <c r="X158" i="1"/>
  <c r="W159" i="1"/>
  <c r="X159" i="1"/>
  <c r="W160" i="1"/>
  <c r="X160" i="1"/>
  <c r="W161" i="1"/>
  <c r="X161" i="1"/>
  <c r="W162" i="1"/>
  <c r="X162" i="1"/>
  <c r="W163" i="1"/>
  <c r="X163" i="1"/>
  <c r="W164" i="1"/>
  <c r="X164" i="1"/>
  <c r="W165" i="1"/>
  <c r="X165" i="1"/>
  <c r="W166" i="1"/>
  <c r="X166" i="1"/>
  <c r="W167" i="1"/>
  <c r="X167" i="1"/>
  <c r="W168" i="1"/>
  <c r="X168" i="1"/>
  <c r="W169" i="1"/>
  <c r="X169" i="1"/>
  <c r="W170" i="1"/>
  <c r="X170" i="1"/>
  <c r="W171" i="1"/>
  <c r="X171" i="1"/>
  <c r="W172" i="1"/>
  <c r="X172" i="1"/>
  <c r="W173" i="1"/>
  <c r="X173" i="1"/>
  <c r="W174" i="1"/>
  <c r="X174" i="1"/>
  <c r="W175" i="1"/>
  <c r="X175" i="1"/>
  <c r="W176" i="1"/>
  <c r="X176" i="1"/>
  <c r="W177" i="1"/>
  <c r="X177" i="1"/>
  <c r="W178" i="1"/>
  <c r="X178" i="1"/>
  <c r="W179" i="1"/>
  <c r="X179" i="1"/>
  <c r="W180" i="1"/>
  <c r="X180" i="1"/>
  <c r="W181" i="1"/>
  <c r="X181" i="1"/>
  <c r="W182" i="1"/>
  <c r="X182" i="1"/>
  <c r="W183" i="1"/>
  <c r="X183" i="1"/>
  <c r="W184" i="1"/>
  <c r="X184" i="1"/>
  <c r="X105" i="1"/>
  <c r="U105" i="1"/>
  <c r="V184" i="1"/>
  <c r="CD6" i="4"/>
  <c r="CE6" i="4"/>
  <c r="CF6" i="4"/>
  <c r="CD7" i="4"/>
  <c r="CE7" i="4"/>
  <c r="CF7" i="4"/>
  <c r="CD8" i="4"/>
  <c r="CE8" i="4"/>
  <c r="CF8" i="4"/>
  <c r="CD9" i="4"/>
  <c r="CE9" i="4"/>
  <c r="CF9" i="4"/>
  <c r="CD10" i="4"/>
  <c r="CE10" i="4"/>
  <c r="CF10" i="4"/>
  <c r="CD11" i="4"/>
  <c r="CE11" i="4"/>
  <c r="CF11" i="4"/>
  <c r="CD12" i="4"/>
  <c r="CE12" i="4"/>
  <c r="CF12" i="4"/>
  <c r="CD13" i="4"/>
  <c r="CE13" i="4"/>
  <c r="CF13" i="4"/>
  <c r="CD14" i="4"/>
  <c r="CE14" i="4"/>
  <c r="CF14" i="4"/>
  <c r="CD15" i="4"/>
  <c r="CE15" i="4"/>
  <c r="CF15" i="4"/>
  <c r="CD16" i="4"/>
  <c r="CE16" i="4"/>
  <c r="CF16" i="4"/>
  <c r="CD17" i="4"/>
  <c r="CE17" i="4"/>
  <c r="CF17" i="4"/>
  <c r="CD18" i="4"/>
  <c r="CE18" i="4"/>
  <c r="CF18" i="4"/>
  <c r="CD19" i="4"/>
  <c r="CE19" i="4"/>
  <c r="CF19" i="4"/>
  <c r="CD20" i="4"/>
  <c r="CE20" i="4"/>
  <c r="CF20" i="4"/>
  <c r="CD21" i="4"/>
  <c r="CE21" i="4"/>
  <c r="CF21" i="4"/>
  <c r="CD22" i="4"/>
  <c r="CE22" i="4"/>
  <c r="CF22" i="4"/>
  <c r="CD23" i="4"/>
  <c r="CE23" i="4"/>
  <c r="CF23" i="4"/>
  <c r="CD24" i="4"/>
  <c r="CE24" i="4"/>
  <c r="CF24" i="4"/>
  <c r="CD25" i="4"/>
  <c r="CE25" i="4"/>
  <c r="CF25" i="4"/>
  <c r="CD26" i="4"/>
  <c r="CE26" i="4"/>
  <c r="CF26" i="4"/>
  <c r="CD27" i="4"/>
  <c r="CE27" i="4"/>
  <c r="CF27" i="4"/>
  <c r="CD28" i="4"/>
  <c r="CE28" i="4"/>
  <c r="CF28" i="4"/>
  <c r="CD29" i="4"/>
  <c r="CE29" i="4"/>
  <c r="CF29" i="4"/>
  <c r="CD30" i="4"/>
  <c r="CE30" i="4"/>
  <c r="CF30" i="4"/>
  <c r="CD31" i="4"/>
  <c r="CE31" i="4"/>
  <c r="CF31" i="4"/>
  <c r="CD32" i="4"/>
  <c r="CE32" i="4"/>
  <c r="CF32" i="4"/>
  <c r="CD33" i="4"/>
  <c r="CE33" i="4"/>
  <c r="CF33" i="4"/>
  <c r="CD34" i="4"/>
  <c r="CE34" i="4"/>
  <c r="CF34" i="4"/>
  <c r="CD35" i="4"/>
  <c r="CE35" i="4"/>
  <c r="CF35" i="4"/>
  <c r="CD36" i="4"/>
  <c r="CE36" i="4"/>
  <c r="CF36" i="4"/>
  <c r="CD37" i="4"/>
  <c r="CE37" i="4"/>
  <c r="CF37" i="4"/>
  <c r="CD38" i="4"/>
  <c r="CE38" i="4"/>
  <c r="CF38" i="4"/>
  <c r="CD39" i="4"/>
  <c r="CE39" i="4"/>
  <c r="CF39" i="4"/>
  <c r="CD40" i="4"/>
  <c r="CE40" i="4"/>
  <c r="CF40" i="4"/>
  <c r="CD41" i="4"/>
  <c r="CE41" i="4"/>
  <c r="CF41" i="4"/>
  <c r="CD42" i="4"/>
  <c r="CE42" i="4"/>
  <c r="CF42" i="4"/>
  <c r="CD43" i="4"/>
  <c r="CE43" i="4"/>
  <c r="CF43" i="4"/>
  <c r="CD44" i="4"/>
  <c r="CE44" i="4"/>
  <c r="CF44" i="4"/>
  <c r="CD45" i="4"/>
  <c r="CE45" i="4"/>
  <c r="CF45" i="4"/>
  <c r="CD46" i="4"/>
  <c r="CE46" i="4"/>
  <c r="CF46" i="4"/>
  <c r="CD47" i="4"/>
  <c r="CE47" i="4"/>
  <c r="CF47" i="4"/>
  <c r="CD48" i="4"/>
  <c r="CE48" i="4"/>
  <c r="CF48" i="4"/>
  <c r="CD49" i="4"/>
  <c r="CE49" i="4"/>
  <c r="CF49" i="4"/>
  <c r="CD50" i="4"/>
  <c r="CE50" i="4"/>
  <c r="CF50" i="4"/>
  <c r="CD51" i="4"/>
  <c r="CE51" i="4"/>
  <c r="CF51" i="4"/>
  <c r="CD52" i="4"/>
  <c r="CE52" i="4"/>
  <c r="CF52" i="4"/>
  <c r="CD53" i="4"/>
  <c r="CE53" i="4"/>
  <c r="CF53" i="4"/>
  <c r="CD54" i="4"/>
  <c r="CE54" i="4"/>
  <c r="CF54" i="4"/>
  <c r="CD55" i="4"/>
  <c r="CE55" i="4"/>
  <c r="CF55" i="4"/>
  <c r="CD56" i="4"/>
  <c r="CE56" i="4"/>
  <c r="CF56" i="4"/>
  <c r="CD57" i="4"/>
  <c r="CE57" i="4"/>
  <c r="CF57" i="4"/>
  <c r="CD58" i="4"/>
  <c r="CE58" i="4"/>
  <c r="CF58" i="4"/>
  <c r="CD59" i="4"/>
  <c r="CE59" i="4"/>
  <c r="CF59" i="4"/>
  <c r="CD60" i="4"/>
  <c r="CE60" i="4"/>
  <c r="CF60" i="4"/>
  <c r="CD61" i="4"/>
  <c r="CE61" i="4"/>
  <c r="CF61" i="4"/>
  <c r="CD62" i="4"/>
  <c r="CE62" i="4"/>
  <c r="CF62" i="4"/>
  <c r="CD63" i="4"/>
  <c r="CE63" i="4"/>
  <c r="CF63" i="4"/>
  <c r="CD64" i="4"/>
  <c r="CE64" i="4"/>
  <c r="CF64" i="4"/>
  <c r="CD65" i="4"/>
  <c r="CE65" i="4"/>
  <c r="CF65" i="4"/>
  <c r="CD66" i="4"/>
  <c r="CE66" i="4"/>
  <c r="CF66" i="4"/>
  <c r="CD67" i="4"/>
  <c r="CE67" i="4"/>
  <c r="CF67" i="4"/>
  <c r="CD68" i="4"/>
  <c r="CE68" i="4"/>
  <c r="CF68" i="4"/>
  <c r="CD69" i="4"/>
  <c r="CE69" i="4"/>
  <c r="CF69" i="4"/>
  <c r="CD70" i="4"/>
  <c r="CE70" i="4"/>
  <c r="CF70" i="4"/>
  <c r="CD71" i="4"/>
  <c r="CE71" i="4"/>
  <c r="CF71" i="4"/>
  <c r="CD72" i="4"/>
  <c r="CE72" i="4"/>
  <c r="CF72" i="4"/>
  <c r="CD73" i="4"/>
  <c r="CE73" i="4"/>
  <c r="CF73" i="4"/>
  <c r="CD74" i="4"/>
  <c r="CE74" i="4"/>
  <c r="CF74" i="4"/>
  <c r="CD75" i="4"/>
  <c r="CE75" i="4"/>
  <c r="CF75" i="4"/>
  <c r="CD76" i="4"/>
  <c r="CE76" i="4"/>
  <c r="CF76" i="4"/>
  <c r="CD77" i="4"/>
  <c r="CE77" i="4"/>
  <c r="CF77" i="4"/>
  <c r="CD78" i="4"/>
  <c r="CE78" i="4"/>
  <c r="CF78" i="4"/>
  <c r="CD79" i="4"/>
  <c r="CE79" i="4"/>
  <c r="CF79" i="4"/>
  <c r="CD80" i="4"/>
  <c r="CE80" i="4"/>
  <c r="CF80" i="4"/>
  <c r="CD81" i="4"/>
  <c r="CE81" i="4"/>
  <c r="CF81" i="4"/>
  <c r="CD82" i="4"/>
  <c r="CE82" i="4"/>
  <c r="CF82" i="4"/>
  <c r="CD83" i="4"/>
  <c r="CE83" i="4"/>
  <c r="CF83" i="4"/>
  <c r="CD84" i="4"/>
  <c r="CE84" i="4"/>
  <c r="CF84" i="4"/>
  <c r="CD5" i="4"/>
  <c r="CF5" i="4"/>
  <c r="CC5" i="4"/>
  <c r="CE5" i="4"/>
  <c r="CA5" i="4"/>
  <c r="P105" i="1"/>
  <c r="U184" i="1" l="1"/>
  <c r="U106" i="1"/>
  <c r="V106" i="1"/>
  <c r="U107" i="1"/>
  <c r="V107" i="1"/>
  <c r="U108" i="1"/>
  <c r="V108" i="1"/>
  <c r="U109" i="1"/>
  <c r="V109" i="1"/>
  <c r="U110" i="1"/>
  <c r="V110" i="1"/>
  <c r="U111" i="1"/>
  <c r="V111" i="1"/>
  <c r="U112" i="1"/>
  <c r="V112" i="1"/>
  <c r="U113" i="1"/>
  <c r="V113" i="1"/>
  <c r="U114" i="1"/>
  <c r="V114" i="1"/>
  <c r="U115" i="1"/>
  <c r="V115" i="1"/>
  <c r="U116" i="1"/>
  <c r="V116" i="1"/>
  <c r="U117" i="1"/>
  <c r="V117" i="1"/>
  <c r="U118" i="1"/>
  <c r="V118" i="1"/>
  <c r="U119" i="1"/>
  <c r="V119" i="1"/>
  <c r="U120" i="1"/>
  <c r="V120" i="1"/>
  <c r="U121" i="1"/>
  <c r="V121" i="1"/>
  <c r="U122" i="1"/>
  <c r="V122" i="1"/>
  <c r="U123" i="1"/>
  <c r="V123" i="1"/>
  <c r="U124" i="1"/>
  <c r="V124" i="1"/>
  <c r="U125" i="1"/>
  <c r="V125" i="1"/>
  <c r="U126" i="1"/>
  <c r="V126" i="1"/>
  <c r="U127" i="1"/>
  <c r="V127" i="1"/>
  <c r="U128" i="1"/>
  <c r="V128" i="1"/>
  <c r="U129" i="1"/>
  <c r="V129" i="1"/>
  <c r="U130" i="1"/>
  <c r="V130" i="1"/>
  <c r="U131" i="1"/>
  <c r="V131" i="1"/>
  <c r="U132" i="1"/>
  <c r="V132" i="1"/>
  <c r="U133" i="1"/>
  <c r="V133" i="1"/>
  <c r="U134" i="1"/>
  <c r="V134" i="1"/>
  <c r="U135" i="1"/>
  <c r="V135" i="1"/>
  <c r="U136" i="1"/>
  <c r="V136" i="1"/>
  <c r="U137" i="1"/>
  <c r="V137" i="1"/>
  <c r="U138" i="1"/>
  <c r="V138" i="1"/>
  <c r="U139" i="1"/>
  <c r="V139" i="1"/>
  <c r="U140" i="1"/>
  <c r="V140" i="1"/>
  <c r="U141" i="1"/>
  <c r="V141" i="1"/>
  <c r="U142" i="1"/>
  <c r="V142" i="1"/>
  <c r="U143" i="1"/>
  <c r="V143" i="1"/>
  <c r="U144" i="1"/>
  <c r="V144" i="1"/>
  <c r="U145" i="1"/>
  <c r="V145" i="1"/>
  <c r="U146" i="1"/>
  <c r="V146" i="1"/>
  <c r="U147" i="1"/>
  <c r="V147" i="1"/>
  <c r="U148" i="1"/>
  <c r="V148" i="1"/>
  <c r="U149" i="1"/>
  <c r="V149" i="1"/>
  <c r="U150" i="1"/>
  <c r="V150" i="1"/>
  <c r="U151" i="1"/>
  <c r="V151" i="1"/>
  <c r="U152" i="1"/>
  <c r="V152" i="1"/>
  <c r="U153" i="1"/>
  <c r="V153" i="1"/>
  <c r="U154" i="1"/>
  <c r="V154" i="1"/>
  <c r="U155" i="1"/>
  <c r="V155" i="1"/>
  <c r="U156" i="1"/>
  <c r="V156" i="1"/>
  <c r="U157" i="1"/>
  <c r="V157" i="1"/>
  <c r="U158" i="1"/>
  <c r="V158" i="1"/>
  <c r="U159" i="1"/>
  <c r="V159" i="1"/>
  <c r="U160" i="1"/>
  <c r="V160" i="1"/>
  <c r="U161" i="1"/>
  <c r="V161" i="1"/>
  <c r="U162" i="1"/>
  <c r="V162" i="1"/>
  <c r="U163" i="1"/>
  <c r="V163" i="1"/>
  <c r="U164" i="1"/>
  <c r="V164" i="1"/>
  <c r="U165" i="1"/>
  <c r="V165" i="1"/>
  <c r="U166" i="1"/>
  <c r="V166" i="1"/>
  <c r="U167" i="1"/>
  <c r="V167" i="1"/>
  <c r="U168" i="1"/>
  <c r="V168" i="1"/>
  <c r="U169" i="1"/>
  <c r="V169" i="1"/>
  <c r="U170" i="1"/>
  <c r="V170" i="1"/>
  <c r="U171" i="1"/>
  <c r="V171" i="1"/>
  <c r="U172" i="1"/>
  <c r="V172" i="1"/>
  <c r="U173" i="1"/>
  <c r="V173" i="1"/>
  <c r="U174" i="1"/>
  <c r="V174" i="1"/>
  <c r="U175" i="1"/>
  <c r="V175" i="1"/>
  <c r="U176" i="1"/>
  <c r="V176" i="1"/>
  <c r="U177" i="1"/>
  <c r="V177" i="1"/>
  <c r="U178" i="1"/>
  <c r="V178" i="1"/>
  <c r="U179" i="1"/>
  <c r="V179" i="1"/>
  <c r="U180" i="1"/>
  <c r="V180" i="1"/>
  <c r="U181" i="1"/>
  <c r="V181" i="1"/>
  <c r="U182" i="1"/>
  <c r="V182" i="1"/>
  <c r="U183" i="1"/>
  <c r="V183" i="1"/>
  <c r="V105" i="1"/>
  <c r="CB5" i="4"/>
  <c r="CA15" i="4" l="1"/>
  <c r="CA6" i="4" l="1"/>
  <c r="CB6" i="4"/>
  <c r="CC6" i="4"/>
  <c r="CA7" i="4"/>
  <c r="CB7" i="4"/>
  <c r="CC7" i="4"/>
  <c r="CA8" i="4"/>
  <c r="CB8" i="4"/>
  <c r="CC8" i="4"/>
  <c r="CA9" i="4"/>
  <c r="CB9" i="4"/>
  <c r="CC9" i="4"/>
  <c r="CA10" i="4"/>
  <c r="CB10" i="4"/>
  <c r="CC10" i="4"/>
  <c r="CA11" i="4"/>
  <c r="CB11" i="4"/>
  <c r="CC11" i="4"/>
  <c r="CA12" i="4"/>
  <c r="CB12" i="4"/>
  <c r="CC12" i="4"/>
  <c r="CA13" i="4"/>
  <c r="CB13" i="4"/>
  <c r="CC13" i="4"/>
  <c r="CA14" i="4"/>
  <c r="CB14" i="4"/>
  <c r="CC14" i="4"/>
  <c r="CB15" i="4"/>
  <c r="CC15" i="4"/>
  <c r="CA16" i="4"/>
  <c r="CB16" i="4"/>
  <c r="CC16" i="4"/>
  <c r="CA17" i="4"/>
  <c r="CB17" i="4"/>
  <c r="CC17" i="4"/>
  <c r="CA18" i="4"/>
  <c r="CB18" i="4"/>
  <c r="CC18" i="4"/>
  <c r="CA19" i="4"/>
  <c r="CB19" i="4"/>
  <c r="CC19" i="4"/>
  <c r="CA20" i="4"/>
  <c r="CB20" i="4"/>
  <c r="CC20" i="4"/>
  <c r="CA21" i="4"/>
  <c r="CB21" i="4"/>
  <c r="CC21" i="4"/>
  <c r="CA22" i="4"/>
  <c r="CB22" i="4"/>
  <c r="CC22" i="4"/>
  <c r="CA23" i="4"/>
  <c r="CB23" i="4"/>
  <c r="CC23" i="4"/>
  <c r="CA24" i="4"/>
  <c r="CB24" i="4"/>
  <c r="CC24" i="4"/>
  <c r="CA25" i="4"/>
  <c r="CB25" i="4"/>
  <c r="CC25" i="4"/>
  <c r="CA26" i="4"/>
  <c r="CB26" i="4"/>
  <c r="CC26" i="4"/>
  <c r="CA27" i="4"/>
  <c r="CB27" i="4"/>
  <c r="CC27" i="4"/>
  <c r="CA28" i="4"/>
  <c r="CB28" i="4"/>
  <c r="CC28" i="4"/>
  <c r="CA29" i="4"/>
  <c r="CB29" i="4"/>
  <c r="CC29" i="4"/>
  <c r="CA30" i="4"/>
  <c r="CB30" i="4"/>
  <c r="CC30" i="4"/>
  <c r="CA31" i="4"/>
  <c r="CB31" i="4"/>
  <c r="CC31" i="4"/>
  <c r="CA32" i="4"/>
  <c r="CB32" i="4"/>
  <c r="CC32" i="4"/>
  <c r="CA33" i="4"/>
  <c r="CB33" i="4"/>
  <c r="CC33" i="4"/>
  <c r="CA34" i="4"/>
  <c r="CB34" i="4"/>
  <c r="CC34" i="4"/>
  <c r="CA35" i="4"/>
  <c r="CB35" i="4"/>
  <c r="CC35" i="4"/>
  <c r="CA36" i="4"/>
  <c r="CB36" i="4"/>
  <c r="CC36" i="4"/>
  <c r="CA37" i="4"/>
  <c r="CB37" i="4"/>
  <c r="CC37" i="4"/>
  <c r="CA38" i="4"/>
  <c r="CB38" i="4"/>
  <c r="CC38" i="4"/>
  <c r="CA39" i="4"/>
  <c r="CB39" i="4"/>
  <c r="CC39" i="4"/>
  <c r="CA40" i="4"/>
  <c r="CB40" i="4"/>
  <c r="CC40" i="4"/>
  <c r="CA41" i="4"/>
  <c r="CB41" i="4"/>
  <c r="CC41" i="4"/>
  <c r="CA42" i="4"/>
  <c r="CB42" i="4"/>
  <c r="CC42" i="4"/>
  <c r="CA43" i="4"/>
  <c r="CB43" i="4"/>
  <c r="CC43" i="4"/>
  <c r="CA44" i="4"/>
  <c r="CB44" i="4"/>
  <c r="CC44" i="4"/>
  <c r="CA45" i="4"/>
  <c r="CB45" i="4"/>
  <c r="CC45" i="4"/>
  <c r="CA46" i="4"/>
  <c r="CB46" i="4"/>
  <c r="CC46" i="4"/>
  <c r="CA47" i="4"/>
  <c r="CB47" i="4"/>
  <c r="CC47" i="4"/>
  <c r="CA48" i="4"/>
  <c r="CB48" i="4"/>
  <c r="CC48" i="4"/>
  <c r="CA49" i="4"/>
  <c r="CB49" i="4"/>
  <c r="CC49" i="4"/>
  <c r="CA50" i="4"/>
  <c r="CB50" i="4"/>
  <c r="CC50" i="4"/>
  <c r="CA51" i="4"/>
  <c r="CB51" i="4"/>
  <c r="CC51" i="4"/>
  <c r="CA52" i="4"/>
  <c r="CB52" i="4"/>
  <c r="CC52" i="4"/>
  <c r="CA53" i="4"/>
  <c r="CB53" i="4"/>
  <c r="CC53" i="4"/>
  <c r="CA54" i="4"/>
  <c r="CB54" i="4"/>
  <c r="CC54" i="4"/>
  <c r="CA55" i="4"/>
  <c r="CB55" i="4"/>
  <c r="CC55" i="4"/>
  <c r="CA56" i="4"/>
  <c r="CB56" i="4"/>
  <c r="CC56" i="4"/>
  <c r="CA57" i="4"/>
  <c r="CB57" i="4"/>
  <c r="CC57" i="4"/>
  <c r="CA58" i="4"/>
  <c r="CB58" i="4"/>
  <c r="CC58" i="4"/>
  <c r="CA59" i="4"/>
  <c r="CB59" i="4"/>
  <c r="CC59" i="4"/>
  <c r="CA60" i="4"/>
  <c r="CB60" i="4"/>
  <c r="CC60" i="4"/>
  <c r="CA61" i="4"/>
  <c r="CB61" i="4"/>
  <c r="CC61" i="4"/>
  <c r="CA62" i="4"/>
  <c r="CB62" i="4"/>
  <c r="CC62" i="4"/>
  <c r="CA63" i="4"/>
  <c r="CB63" i="4"/>
  <c r="CC63" i="4"/>
  <c r="CA64" i="4"/>
  <c r="CB64" i="4"/>
  <c r="CC64" i="4"/>
  <c r="CA65" i="4"/>
  <c r="CB65" i="4"/>
  <c r="CC65" i="4"/>
  <c r="CA66" i="4"/>
  <c r="CB66" i="4"/>
  <c r="CC66" i="4"/>
  <c r="CA67" i="4"/>
  <c r="CB67" i="4"/>
  <c r="CC67" i="4"/>
  <c r="CA68" i="4"/>
  <c r="CB68" i="4"/>
  <c r="CC68" i="4"/>
  <c r="CA69" i="4"/>
  <c r="CB69" i="4"/>
  <c r="CC69" i="4"/>
  <c r="CA70" i="4"/>
  <c r="CB70" i="4"/>
  <c r="CC70" i="4"/>
  <c r="CA71" i="4"/>
  <c r="CB71" i="4"/>
  <c r="CC71" i="4"/>
  <c r="CA72" i="4"/>
  <c r="CB72" i="4"/>
  <c r="CC72" i="4"/>
  <c r="CA73" i="4"/>
  <c r="CB73" i="4"/>
  <c r="CC73" i="4"/>
  <c r="CA74" i="4"/>
  <c r="CB74" i="4"/>
  <c r="CC74" i="4"/>
  <c r="CA75" i="4"/>
  <c r="CB75" i="4"/>
  <c r="CC75" i="4"/>
  <c r="CA76" i="4"/>
  <c r="CB76" i="4"/>
  <c r="CC76" i="4"/>
  <c r="CA77" i="4"/>
  <c r="CB77" i="4"/>
  <c r="CC77" i="4"/>
  <c r="CA78" i="4"/>
  <c r="CB78" i="4"/>
  <c r="CC78" i="4"/>
  <c r="CA79" i="4"/>
  <c r="CB79" i="4"/>
  <c r="CC79" i="4"/>
  <c r="CA80" i="4"/>
  <c r="CB80" i="4"/>
  <c r="CC80" i="4"/>
  <c r="CA81" i="4"/>
  <c r="CB81" i="4"/>
  <c r="CC81" i="4"/>
  <c r="CA82" i="4"/>
  <c r="CB82" i="4"/>
  <c r="CC82" i="4"/>
  <c r="CA83" i="4"/>
  <c r="CB83" i="4"/>
  <c r="CC83" i="4"/>
  <c r="CA84" i="4"/>
  <c r="CB84" i="4"/>
  <c r="CC84" i="4"/>
  <c r="BX5" i="4"/>
  <c r="F36" i="5" l="1"/>
  <c r="F35" i="5"/>
  <c r="F34" i="5"/>
  <c r="B34" i="5"/>
  <c r="B36" i="5"/>
  <c r="B35" i="5"/>
  <c r="A29" i="5" l="1"/>
  <c r="R105" i="1"/>
  <c r="Q105" i="1"/>
  <c r="R84" i="1"/>
  <c r="Q84" i="1"/>
  <c r="Y84" i="4"/>
  <c r="BY84" i="4" s="1"/>
  <c r="Z84" i="4"/>
  <c r="BZ84" i="4" s="1"/>
  <c r="X84" i="4"/>
  <c r="BX84" i="4" s="1"/>
  <c r="BX6" i="4"/>
  <c r="BY6" i="4"/>
  <c r="BZ6" i="4"/>
  <c r="BX7" i="4"/>
  <c r="BY7" i="4"/>
  <c r="BZ7" i="4"/>
  <c r="BX8" i="4"/>
  <c r="BY8" i="4"/>
  <c r="BZ8" i="4"/>
  <c r="BX9" i="4"/>
  <c r="BY9" i="4"/>
  <c r="BZ9" i="4"/>
  <c r="BX10" i="4"/>
  <c r="BY10" i="4"/>
  <c r="BZ10" i="4"/>
  <c r="BX11" i="4"/>
  <c r="BY11" i="4"/>
  <c r="BZ11" i="4"/>
  <c r="BX12" i="4"/>
  <c r="BY12" i="4"/>
  <c r="BZ12" i="4"/>
  <c r="BX13" i="4"/>
  <c r="BY13" i="4"/>
  <c r="BZ13" i="4"/>
  <c r="BX14" i="4"/>
  <c r="BY14" i="4"/>
  <c r="BZ14" i="4"/>
  <c r="BX15" i="4"/>
  <c r="BY15" i="4"/>
  <c r="BZ15" i="4"/>
  <c r="BX16" i="4"/>
  <c r="BY16" i="4"/>
  <c r="BZ16" i="4"/>
  <c r="BX17" i="4"/>
  <c r="BY17" i="4"/>
  <c r="BZ17" i="4"/>
  <c r="BX18" i="4"/>
  <c r="BY18" i="4"/>
  <c r="BZ18" i="4"/>
  <c r="BX19" i="4"/>
  <c r="BY19" i="4"/>
  <c r="BZ19" i="4"/>
  <c r="BX20" i="4"/>
  <c r="BY20" i="4"/>
  <c r="BZ20" i="4"/>
  <c r="BX21" i="4"/>
  <c r="BY21" i="4"/>
  <c r="BZ21" i="4"/>
  <c r="BX22" i="4"/>
  <c r="BY22" i="4"/>
  <c r="BZ22" i="4"/>
  <c r="BX23" i="4"/>
  <c r="BY23" i="4"/>
  <c r="BZ23" i="4"/>
  <c r="BX24" i="4"/>
  <c r="BY24" i="4"/>
  <c r="BZ24" i="4"/>
  <c r="BX25" i="4"/>
  <c r="BY25" i="4"/>
  <c r="BZ25" i="4"/>
  <c r="BX26" i="4"/>
  <c r="BY26" i="4"/>
  <c r="BZ26" i="4"/>
  <c r="BX27" i="4"/>
  <c r="BY27" i="4"/>
  <c r="BZ27" i="4"/>
  <c r="BX28" i="4"/>
  <c r="BY28" i="4"/>
  <c r="BZ28" i="4"/>
  <c r="BX29" i="4"/>
  <c r="BY29" i="4"/>
  <c r="BZ29" i="4"/>
  <c r="BX30" i="4"/>
  <c r="BY30" i="4"/>
  <c r="BZ30" i="4"/>
  <c r="BX31" i="4"/>
  <c r="BY31" i="4"/>
  <c r="BZ31" i="4"/>
  <c r="BX32" i="4"/>
  <c r="BY32" i="4"/>
  <c r="BZ32" i="4"/>
  <c r="BX33" i="4"/>
  <c r="BY33" i="4"/>
  <c r="BZ33" i="4"/>
  <c r="BX34" i="4"/>
  <c r="BY34" i="4"/>
  <c r="BZ34" i="4"/>
  <c r="BX35" i="4"/>
  <c r="BY35" i="4"/>
  <c r="BZ35" i="4"/>
  <c r="BX36" i="4"/>
  <c r="BY36" i="4"/>
  <c r="BZ36" i="4"/>
  <c r="BX37" i="4"/>
  <c r="BY37" i="4"/>
  <c r="BZ37" i="4"/>
  <c r="BX38" i="4"/>
  <c r="BY38" i="4"/>
  <c r="BZ38" i="4"/>
  <c r="BX39" i="4"/>
  <c r="BY39" i="4"/>
  <c r="BZ39" i="4"/>
  <c r="BX40" i="4"/>
  <c r="BY40" i="4"/>
  <c r="BZ40" i="4"/>
  <c r="BX41" i="4"/>
  <c r="BY41" i="4"/>
  <c r="BZ41" i="4"/>
  <c r="BX42" i="4"/>
  <c r="BY42" i="4"/>
  <c r="BZ42" i="4"/>
  <c r="BX43" i="4"/>
  <c r="BY43" i="4"/>
  <c r="BZ43" i="4"/>
  <c r="BX44" i="4"/>
  <c r="BY44" i="4"/>
  <c r="BZ44" i="4"/>
  <c r="BX45" i="4"/>
  <c r="BY45" i="4"/>
  <c r="BZ45" i="4"/>
  <c r="BX46" i="4"/>
  <c r="BY46" i="4"/>
  <c r="BZ46" i="4"/>
  <c r="BX47" i="4"/>
  <c r="BY47" i="4"/>
  <c r="BZ47" i="4"/>
  <c r="BX48" i="4"/>
  <c r="BY48" i="4"/>
  <c r="BZ48" i="4"/>
  <c r="BX49" i="4"/>
  <c r="BY49" i="4"/>
  <c r="BZ49" i="4"/>
  <c r="BX50" i="4"/>
  <c r="BY50" i="4"/>
  <c r="BZ50" i="4"/>
  <c r="BX51" i="4"/>
  <c r="BY51" i="4"/>
  <c r="BZ51" i="4"/>
  <c r="BX52" i="4"/>
  <c r="BY52" i="4"/>
  <c r="BZ52" i="4"/>
  <c r="BX53" i="4"/>
  <c r="BY53" i="4"/>
  <c r="BZ53" i="4"/>
  <c r="BX54" i="4"/>
  <c r="BY54" i="4"/>
  <c r="BZ54" i="4"/>
  <c r="BX55" i="4"/>
  <c r="BY55" i="4"/>
  <c r="BZ55" i="4"/>
  <c r="BX56" i="4"/>
  <c r="BY56" i="4"/>
  <c r="BZ56" i="4"/>
  <c r="BX57" i="4"/>
  <c r="BY57" i="4"/>
  <c r="BZ57" i="4"/>
  <c r="BX58" i="4"/>
  <c r="BY58" i="4"/>
  <c r="BZ58" i="4"/>
  <c r="BX59" i="4"/>
  <c r="BY59" i="4"/>
  <c r="BZ59" i="4"/>
  <c r="BX60" i="4"/>
  <c r="BY60" i="4"/>
  <c r="BZ60" i="4"/>
  <c r="BX61" i="4"/>
  <c r="BY61" i="4"/>
  <c r="BZ61" i="4"/>
  <c r="BX62" i="4"/>
  <c r="BY62" i="4"/>
  <c r="BZ62" i="4"/>
  <c r="BX63" i="4"/>
  <c r="BY63" i="4"/>
  <c r="BZ63" i="4"/>
  <c r="BX64" i="4"/>
  <c r="BY64" i="4"/>
  <c r="BZ64" i="4"/>
  <c r="BX65" i="4"/>
  <c r="BY65" i="4"/>
  <c r="BZ65" i="4"/>
  <c r="BX66" i="4"/>
  <c r="BY66" i="4"/>
  <c r="BZ66" i="4"/>
  <c r="BX67" i="4"/>
  <c r="BY67" i="4"/>
  <c r="BZ67" i="4"/>
  <c r="BX68" i="4"/>
  <c r="BY68" i="4"/>
  <c r="BZ68" i="4"/>
  <c r="BX69" i="4"/>
  <c r="BY69" i="4"/>
  <c r="BZ69" i="4"/>
  <c r="BX70" i="4"/>
  <c r="BY70" i="4"/>
  <c r="BZ70" i="4"/>
  <c r="BX71" i="4"/>
  <c r="BY71" i="4"/>
  <c r="BZ71" i="4"/>
  <c r="BX72" i="4"/>
  <c r="BY72" i="4"/>
  <c r="BZ72" i="4"/>
  <c r="BX73" i="4"/>
  <c r="BY73" i="4"/>
  <c r="BZ73" i="4"/>
  <c r="BX74" i="4"/>
  <c r="BY74" i="4"/>
  <c r="BZ74" i="4"/>
  <c r="BX75" i="4"/>
  <c r="BY75" i="4"/>
  <c r="BZ75" i="4"/>
  <c r="BX76" i="4"/>
  <c r="BY76" i="4"/>
  <c r="BZ76" i="4"/>
  <c r="BX77" i="4"/>
  <c r="BY77" i="4"/>
  <c r="BZ77" i="4"/>
  <c r="BX78" i="4"/>
  <c r="BY78" i="4"/>
  <c r="BZ78" i="4"/>
  <c r="BX79" i="4"/>
  <c r="BY79" i="4"/>
  <c r="BZ79" i="4"/>
  <c r="BX80" i="4"/>
  <c r="BY80" i="4"/>
  <c r="BZ80" i="4"/>
  <c r="BX81" i="4"/>
  <c r="BY81" i="4"/>
  <c r="BZ81" i="4"/>
  <c r="BX82" i="4"/>
  <c r="BY82" i="4"/>
  <c r="BZ82" i="4"/>
  <c r="BX83" i="4"/>
  <c r="BY83" i="4"/>
  <c r="BZ83" i="4"/>
  <c r="BZ5" i="4"/>
  <c r="BY5" i="4"/>
  <c r="BU5" i="4"/>
  <c r="BU26" i="4" l="1"/>
  <c r="BW31" i="4"/>
  <c r="BW39" i="4" l="1"/>
  <c r="BC62" i="4"/>
  <c r="BC63" i="4"/>
  <c r="BC64" i="4"/>
  <c r="BC65" i="4"/>
  <c r="BC66" i="4"/>
  <c r="BC67" i="4"/>
  <c r="BC68" i="4"/>
  <c r="BC69" i="4"/>
  <c r="BC70" i="4"/>
  <c r="BC71" i="4"/>
  <c r="BC72" i="4"/>
  <c r="BC73" i="4"/>
  <c r="BC74" i="4"/>
  <c r="BC75" i="4"/>
  <c r="BC76" i="4"/>
  <c r="BC77" i="4"/>
  <c r="BC78" i="4"/>
  <c r="BC79" i="4"/>
  <c r="BC80" i="4"/>
  <c r="BC81" i="4"/>
  <c r="BC82" i="4"/>
  <c r="BC83" i="4"/>
  <c r="BU6" i="4"/>
  <c r="BV6" i="4"/>
  <c r="BW6" i="4"/>
  <c r="BU7" i="4"/>
  <c r="BV7" i="4"/>
  <c r="BW7" i="4"/>
  <c r="BU8" i="4"/>
  <c r="BV8" i="4"/>
  <c r="BW8" i="4"/>
  <c r="BU9" i="4"/>
  <c r="BV9" i="4"/>
  <c r="BW9" i="4"/>
  <c r="BU10" i="4"/>
  <c r="BV10" i="4"/>
  <c r="BW10" i="4"/>
  <c r="BU11" i="4"/>
  <c r="BV11" i="4"/>
  <c r="BW11" i="4"/>
  <c r="BU12" i="4"/>
  <c r="BV12" i="4"/>
  <c r="BW12" i="4"/>
  <c r="BU13" i="4"/>
  <c r="BV13" i="4"/>
  <c r="BW13" i="4"/>
  <c r="BU14" i="4"/>
  <c r="BV14" i="4"/>
  <c r="BW14" i="4"/>
  <c r="BU15" i="4"/>
  <c r="BV15" i="4"/>
  <c r="BW15" i="4"/>
  <c r="BU16" i="4"/>
  <c r="BV16" i="4"/>
  <c r="BW16" i="4"/>
  <c r="BU17" i="4"/>
  <c r="BV17" i="4"/>
  <c r="BW17" i="4"/>
  <c r="BU18" i="4"/>
  <c r="BV18" i="4"/>
  <c r="BW18" i="4"/>
  <c r="BU19" i="4"/>
  <c r="BV19" i="4"/>
  <c r="BW19" i="4"/>
  <c r="BU20" i="4"/>
  <c r="BV20" i="4"/>
  <c r="BW20" i="4"/>
  <c r="BU21" i="4"/>
  <c r="BV21" i="4"/>
  <c r="BW21" i="4"/>
  <c r="BU22" i="4"/>
  <c r="BV22" i="4"/>
  <c r="BW22" i="4"/>
  <c r="BU23" i="4"/>
  <c r="BV23" i="4"/>
  <c r="BW23" i="4"/>
  <c r="BU24" i="4"/>
  <c r="BV24" i="4"/>
  <c r="BW24" i="4"/>
  <c r="BU25" i="4"/>
  <c r="BV25" i="4"/>
  <c r="BW25" i="4"/>
  <c r="BV26" i="4"/>
  <c r="BW26" i="4"/>
  <c r="BU27" i="4"/>
  <c r="BV27" i="4"/>
  <c r="BW27" i="4"/>
  <c r="BU28" i="4"/>
  <c r="BV28" i="4"/>
  <c r="BW28" i="4"/>
  <c r="BU29" i="4"/>
  <c r="BV29" i="4"/>
  <c r="BW29" i="4"/>
  <c r="BU30" i="4"/>
  <c r="BV30" i="4"/>
  <c r="BW30" i="4"/>
  <c r="BU31" i="4"/>
  <c r="BV31" i="4"/>
  <c r="BU32" i="4"/>
  <c r="BV32" i="4"/>
  <c r="BW32" i="4"/>
  <c r="BU33" i="4"/>
  <c r="BV33" i="4"/>
  <c r="BW33" i="4"/>
  <c r="BU34" i="4"/>
  <c r="BV34" i="4"/>
  <c r="BW34" i="4"/>
  <c r="BU35" i="4"/>
  <c r="BV35" i="4"/>
  <c r="BW35" i="4"/>
  <c r="BU36" i="4"/>
  <c r="BV36" i="4"/>
  <c r="BW36" i="4"/>
  <c r="BU37" i="4"/>
  <c r="BV37" i="4"/>
  <c r="BW37" i="4"/>
  <c r="BU38" i="4"/>
  <c r="BV38" i="4"/>
  <c r="BW38" i="4"/>
  <c r="BU39" i="4"/>
  <c r="BV39" i="4"/>
  <c r="BU40" i="4"/>
  <c r="BV40" i="4"/>
  <c r="BW40" i="4"/>
  <c r="BU41" i="4"/>
  <c r="BV41" i="4"/>
  <c r="BW41" i="4"/>
  <c r="BU42" i="4"/>
  <c r="BV42" i="4"/>
  <c r="BW42" i="4"/>
  <c r="BU43" i="4"/>
  <c r="BV43" i="4"/>
  <c r="BW43" i="4"/>
  <c r="BU44" i="4"/>
  <c r="BV44" i="4"/>
  <c r="BW44" i="4"/>
  <c r="BU45" i="4"/>
  <c r="BV45" i="4"/>
  <c r="BW45" i="4"/>
  <c r="BU46" i="4"/>
  <c r="BV46" i="4"/>
  <c r="BW46" i="4"/>
  <c r="BU47" i="4"/>
  <c r="BV47" i="4"/>
  <c r="BW47" i="4"/>
  <c r="BU48" i="4"/>
  <c r="BV48" i="4"/>
  <c r="BW48" i="4"/>
  <c r="BU49" i="4"/>
  <c r="BV49" i="4"/>
  <c r="BW49" i="4"/>
  <c r="BU50" i="4"/>
  <c r="BV50" i="4"/>
  <c r="BW50" i="4"/>
  <c r="BU51" i="4"/>
  <c r="BV51" i="4"/>
  <c r="BW51" i="4"/>
  <c r="BU52" i="4"/>
  <c r="BV52" i="4"/>
  <c r="BW52" i="4"/>
  <c r="BU53" i="4"/>
  <c r="BV53" i="4"/>
  <c r="BW53" i="4"/>
  <c r="BU54" i="4"/>
  <c r="BV54" i="4"/>
  <c r="BW54" i="4"/>
  <c r="BU55" i="4"/>
  <c r="BV55" i="4"/>
  <c r="BW55" i="4"/>
  <c r="BU56" i="4"/>
  <c r="BV56" i="4"/>
  <c r="BW56" i="4"/>
  <c r="BU57" i="4"/>
  <c r="BV57" i="4"/>
  <c r="BW57" i="4"/>
  <c r="BU58" i="4"/>
  <c r="BV58" i="4"/>
  <c r="BW58" i="4"/>
  <c r="BU59" i="4"/>
  <c r="BV59" i="4"/>
  <c r="BW59" i="4"/>
  <c r="BU60" i="4"/>
  <c r="BV60" i="4"/>
  <c r="BW60" i="4"/>
  <c r="BU61" i="4"/>
  <c r="BV61" i="4"/>
  <c r="BW61" i="4"/>
  <c r="BU62" i="4"/>
  <c r="BV62" i="4"/>
  <c r="BW62" i="4"/>
  <c r="BU63" i="4"/>
  <c r="BV63" i="4"/>
  <c r="BW63" i="4"/>
  <c r="BU64" i="4"/>
  <c r="BV64" i="4"/>
  <c r="BW64" i="4"/>
  <c r="BU65" i="4"/>
  <c r="BV65" i="4"/>
  <c r="BW65" i="4"/>
  <c r="BU66" i="4"/>
  <c r="BV66" i="4"/>
  <c r="BW66" i="4"/>
  <c r="BU67" i="4"/>
  <c r="BV67" i="4"/>
  <c r="BW67" i="4"/>
  <c r="BU68" i="4"/>
  <c r="BV68" i="4"/>
  <c r="BW68" i="4"/>
  <c r="BU69" i="4"/>
  <c r="BV69" i="4"/>
  <c r="BW69" i="4"/>
  <c r="BU70" i="4"/>
  <c r="BV70" i="4"/>
  <c r="BW70" i="4"/>
  <c r="BU71" i="4"/>
  <c r="BV71" i="4"/>
  <c r="BW71" i="4"/>
  <c r="BU72" i="4"/>
  <c r="BV72" i="4"/>
  <c r="BW72" i="4"/>
  <c r="BU73" i="4"/>
  <c r="BV73" i="4"/>
  <c r="BW73" i="4"/>
  <c r="BU74" i="4"/>
  <c r="BV74" i="4"/>
  <c r="BW74" i="4"/>
  <c r="BU75" i="4"/>
  <c r="BV75" i="4"/>
  <c r="BW75" i="4"/>
  <c r="BU76" i="4"/>
  <c r="BV76" i="4"/>
  <c r="BW76" i="4"/>
  <c r="BU77" i="4"/>
  <c r="BV77" i="4"/>
  <c r="BW77" i="4"/>
  <c r="BU78" i="4"/>
  <c r="BV78" i="4"/>
  <c r="BW78" i="4"/>
  <c r="BU79" i="4"/>
  <c r="BV79" i="4"/>
  <c r="BW79" i="4"/>
  <c r="BU80" i="4"/>
  <c r="BV80" i="4"/>
  <c r="BW80" i="4"/>
  <c r="BU81" i="4"/>
  <c r="BV81" i="4"/>
  <c r="BW81" i="4"/>
  <c r="BU82" i="4"/>
  <c r="BV82" i="4"/>
  <c r="BW82" i="4"/>
  <c r="BU83" i="4"/>
  <c r="BV83" i="4"/>
  <c r="BW83" i="4"/>
  <c r="BU84" i="4"/>
  <c r="BV84" i="4"/>
  <c r="BW84" i="4"/>
  <c r="BV5" i="4"/>
  <c r="BW5" i="4"/>
  <c r="BQ6" i="4"/>
  <c r="BQ7" i="4"/>
  <c r="BQ8" i="4"/>
  <c r="BQ9" i="4"/>
  <c r="BQ10" i="4"/>
  <c r="BQ11" i="4"/>
  <c r="BQ12" i="4"/>
  <c r="BQ13" i="4"/>
  <c r="BQ14" i="4"/>
  <c r="BQ15" i="4"/>
  <c r="BQ16" i="4"/>
  <c r="BQ17" i="4"/>
  <c r="BQ18" i="4"/>
  <c r="BQ19" i="4"/>
  <c r="BQ20" i="4"/>
  <c r="BQ21" i="4"/>
  <c r="BQ22" i="4"/>
  <c r="BQ23" i="4"/>
  <c r="BQ24" i="4"/>
  <c r="BQ25" i="4"/>
  <c r="BQ26" i="4"/>
  <c r="BQ27" i="4"/>
  <c r="BQ28" i="4"/>
  <c r="BQ29" i="4"/>
  <c r="BQ30" i="4"/>
  <c r="BQ31" i="4"/>
  <c r="BQ32" i="4"/>
  <c r="BQ33" i="4"/>
  <c r="BQ34" i="4"/>
  <c r="BQ35" i="4"/>
  <c r="BQ36" i="4"/>
  <c r="BQ37" i="4"/>
  <c r="BQ38" i="4"/>
  <c r="BQ39" i="4"/>
  <c r="BQ40" i="4"/>
  <c r="BQ41" i="4"/>
  <c r="BQ42" i="4"/>
  <c r="BQ43" i="4"/>
  <c r="BQ44" i="4"/>
  <c r="BQ45" i="4"/>
  <c r="BQ46" i="4"/>
  <c r="BQ47" i="4"/>
  <c r="BQ48" i="4"/>
  <c r="BQ49" i="4"/>
  <c r="BQ50" i="4"/>
  <c r="BQ51" i="4"/>
  <c r="BQ52" i="4"/>
  <c r="BQ53" i="4"/>
  <c r="BQ54" i="4"/>
  <c r="BQ55" i="4"/>
  <c r="BQ56" i="4"/>
  <c r="BQ57" i="4"/>
  <c r="BQ58" i="4"/>
  <c r="BQ59" i="4"/>
  <c r="BQ60" i="4"/>
  <c r="BQ61" i="4"/>
  <c r="BQ62" i="4"/>
  <c r="BQ63" i="4"/>
  <c r="BQ64" i="4"/>
  <c r="BQ65" i="4"/>
  <c r="BQ66" i="4"/>
  <c r="BQ67" i="4"/>
  <c r="BQ68" i="4"/>
  <c r="BQ69" i="4"/>
  <c r="BQ70" i="4"/>
  <c r="BQ71" i="4"/>
  <c r="BQ72" i="4"/>
  <c r="BQ73" i="4"/>
  <c r="BQ74" i="4"/>
  <c r="BQ75" i="4"/>
  <c r="BQ76" i="4"/>
  <c r="BQ77" i="4"/>
  <c r="BQ78" i="4"/>
  <c r="BQ79" i="4"/>
  <c r="BQ80" i="4"/>
  <c r="BQ81" i="4"/>
  <c r="BQ82" i="4"/>
  <c r="BQ83" i="4"/>
  <c r="BN6" i="4"/>
  <c r="BN7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N70" i="4"/>
  <c r="BN71" i="4"/>
  <c r="BN72" i="4"/>
  <c r="BN73" i="4"/>
  <c r="BN74" i="4"/>
  <c r="BN75" i="4"/>
  <c r="BN76" i="4"/>
  <c r="BN77" i="4"/>
  <c r="BN78" i="4"/>
  <c r="BN79" i="4"/>
  <c r="BN80" i="4"/>
  <c r="BN81" i="4"/>
  <c r="BN82" i="4"/>
  <c r="BN83" i="4"/>
  <c r="BN5" i="4"/>
  <c r="BK6" i="4"/>
  <c r="BK7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K80" i="4"/>
  <c r="BK81" i="4"/>
  <c r="BK82" i="4"/>
  <c r="BK83" i="4"/>
  <c r="BK5" i="4"/>
  <c r="BH6" i="4"/>
  <c r="BH7" i="4"/>
  <c r="BH8" i="4"/>
  <c r="BH9" i="4"/>
  <c r="BH10" i="4"/>
  <c r="BH11" i="4"/>
  <c r="BH12" i="4"/>
  <c r="BH13" i="4"/>
  <c r="BH14" i="4"/>
  <c r="BH15" i="4"/>
  <c r="BH16" i="4"/>
  <c r="BH17" i="4"/>
  <c r="BH18" i="4"/>
  <c r="BH19" i="4"/>
  <c r="BH20" i="4"/>
  <c r="BH21" i="4"/>
  <c r="BH22" i="4"/>
  <c r="BH23" i="4"/>
  <c r="BH24" i="4"/>
  <c r="BH25" i="4"/>
  <c r="BH26" i="4"/>
  <c r="BH27" i="4"/>
  <c r="BH28" i="4"/>
  <c r="BH29" i="4"/>
  <c r="BH30" i="4"/>
  <c r="BH31" i="4"/>
  <c r="BH32" i="4"/>
  <c r="BH33" i="4"/>
  <c r="BH34" i="4"/>
  <c r="BH35" i="4"/>
  <c r="BH36" i="4"/>
  <c r="BH37" i="4"/>
  <c r="BH38" i="4"/>
  <c r="BH39" i="4"/>
  <c r="BH40" i="4"/>
  <c r="BH41" i="4"/>
  <c r="BH42" i="4"/>
  <c r="BH43" i="4"/>
  <c r="BH44" i="4"/>
  <c r="BH45" i="4"/>
  <c r="BH46" i="4"/>
  <c r="BH47" i="4"/>
  <c r="BH48" i="4"/>
  <c r="BH49" i="4"/>
  <c r="BH50" i="4"/>
  <c r="BH51" i="4"/>
  <c r="BH52" i="4"/>
  <c r="BH53" i="4"/>
  <c r="BH54" i="4"/>
  <c r="BH55" i="4"/>
  <c r="BH56" i="4"/>
  <c r="BH57" i="4"/>
  <c r="BH58" i="4"/>
  <c r="BH59" i="4"/>
  <c r="BH60" i="4"/>
  <c r="BH61" i="4"/>
  <c r="BH62" i="4"/>
  <c r="BH63" i="4"/>
  <c r="BH64" i="4"/>
  <c r="BH65" i="4"/>
  <c r="BH66" i="4"/>
  <c r="BH67" i="4"/>
  <c r="BH68" i="4"/>
  <c r="BH69" i="4"/>
  <c r="BH70" i="4"/>
  <c r="BH71" i="4"/>
  <c r="BH72" i="4"/>
  <c r="BH73" i="4"/>
  <c r="BH74" i="4"/>
  <c r="BH75" i="4"/>
  <c r="BH76" i="4"/>
  <c r="BH77" i="4"/>
  <c r="BH78" i="4"/>
  <c r="BH79" i="4"/>
  <c r="BH80" i="4"/>
  <c r="BH81" i="4"/>
  <c r="BH82" i="4"/>
  <c r="BH83" i="4"/>
  <c r="BH5" i="4"/>
  <c r="BE6" i="4"/>
  <c r="BE7" i="4"/>
  <c r="BE8" i="4"/>
  <c r="BE9" i="4"/>
  <c r="BE10" i="4"/>
  <c r="BE11" i="4"/>
  <c r="BE12" i="4"/>
  <c r="BE13" i="4"/>
  <c r="BE14" i="4"/>
  <c r="BE15" i="4"/>
  <c r="BE16" i="4"/>
  <c r="BE17" i="4"/>
  <c r="BE18" i="4"/>
  <c r="BE19" i="4"/>
  <c r="BE20" i="4"/>
  <c r="BE21" i="4"/>
  <c r="BE22" i="4"/>
  <c r="BE23" i="4"/>
  <c r="BE24" i="4"/>
  <c r="BE25" i="4"/>
  <c r="BE26" i="4"/>
  <c r="BE27" i="4"/>
  <c r="BE28" i="4"/>
  <c r="BE29" i="4"/>
  <c r="BE30" i="4"/>
  <c r="BE31" i="4"/>
  <c r="BE32" i="4"/>
  <c r="BE33" i="4"/>
  <c r="BE34" i="4"/>
  <c r="BE35" i="4"/>
  <c r="BE36" i="4"/>
  <c r="BE37" i="4"/>
  <c r="BE38" i="4"/>
  <c r="BE39" i="4"/>
  <c r="BE40" i="4"/>
  <c r="BE41" i="4"/>
  <c r="BE42" i="4"/>
  <c r="BE43" i="4"/>
  <c r="BE44" i="4"/>
  <c r="BE45" i="4"/>
  <c r="BE46" i="4"/>
  <c r="BE47" i="4"/>
  <c r="BE48" i="4"/>
  <c r="BE49" i="4"/>
  <c r="BE50" i="4"/>
  <c r="BE51" i="4"/>
  <c r="BE52" i="4"/>
  <c r="BE53" i="4"/>
  <c r="BE54" i="4"/>
  <c r="BE55" i="4"/>
  <c r="BE56" i="4"/>
  <c r="BE57" i="4"/>
  <c r="BE58" i="4"/>
  <c r="BE59" i="4"/>
  <c r="BE60" i="4"/>
  <c r="BE61" i="4"/>
  <c r="BE62" i="4"/>
  <c r="BE63" i="4"/>
  <c r="BE64" i="4"/>
  <c r="BE65" i="4"/>
  <c r="BE66" i="4"/>
  <c r="BE67" i="4"/>
  <c r="BE68" i="4"/>
  <c r="BE69" i="4"/>
  <c r="BE70" i="4"/>
  <c r="BE71" i="4"/>
  <c r="BE72" i="4"/>
  <c r="BE73" i="4"/>
  <c r="BE74" i="4"/>
  <c r="BE75" i="4"/>
  <c r="BE76" i="4"/>
  <c r="BE77" i="4"/>
  <c r="BE78" i="4"/>
  <c r="BE79" i="4"/>
  <c r="BE80" i="4"/>
  <c r="BE81" i="4"/>
  <c r="BE82" i="4"/>
  <c r="BE83" i="4"/>
  <c r="BE5" i="4"/>
  <c r="BQ5" i="4"/>
  <c r="BT5" i="4"/>
  <c r="BT6" i="4"/>
  <c r="BT7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T68" i="4"/>
  <c r="BT69" i="4"/>
  <c r="BT70" i="4"/>
  <c r="BT71" i="4"/>
  <c r="BT72" i="4"/>
  <c r="BT73" i="4"/>
  <c r="BT74" i="4"/>
  <c r="BT75" i="4"/>
  <c r="BT76" i="4"/>
  <c r="BT77" i="4"/>
  <c r="BT78" i="4"/>
  <c r="BT79" i="4"/>
  <c r="BT80" i="4"/>
  <c r="BT81" i="4"/>
  <c r="BT82" i="4"/>
  <c r="BT83" i="4"/>
  <c r="BT84" i="4"/>
  <c r="BT26" i="4"/>
  <c r="BR26" i="4"/>
  <c r="O105" i="1"/>
  <c r="O184" i="1"/>
  <c r="O183" i="1"/>
  <c r="M105" i="1"/>
  <c r="BR5" i="4"/>
  <c r="I108" i="1"/>
  <c r="BR6" i="4"/>
  <c r="BS6" i="4"/>
  <c r="BR7" i="4"/>
  <c r="BS7" i="4"/>
  <c r="BR8" i="4"/>
  <c r="BS8" i="4"/>
  <c r="BR9" i="4"/>
  <c r="BS9" i="4"/>
  <c r="BR10" i="4"/>
  <c r="BS10" i="4"/>
  <c r="BR11" i="4"/>
  <c r="BS11" i="4"/>
  <c r="BR12" i="4"/>
  <c r="BS12" i="4"/>
  <c r="BR13" i="4"/>
  <c r="BS13" i="4"/>
  <c r="BR14" i="4"/>
  <c r="BS14" i="4"/>
  <c r="BR15" i="4"/>
  <c r="BS15" i="4"/>
  <c r="BR16" i="4"/>
  <c r="BS16" i="4"/>
  <c r="BR17" i="4"/>
  <c r="BS17" i="4"/>
  <c r="BR18" i="4"/>
  <c r="BS18" i="4"/>
  <c r="BR19" i="4"/>
  <c r="BS19" i="4"/>
  <c r="BR20" i="4"/>
  <c r="BS20" i="4"/>
  <c r="BR21" i="4"/>
  <c r="BS21" i="4"/>
  <c r="BR22" i="4"/>
  <c r="BS22" i="4"/>
  <c r="BR23" i="4"/>
  <c r="BS23" i="4"/>
  <c r="BR24" i="4"/>
  <c r="BS24" i="4"/>
  <c r="BR25" i="4"/>
  <c r="BS25" i="4"/>
  <c r="BS26" i="4"/>
  <c r="BR27" i="4"/>
  <c r="BS27" i="4"/>
  <c r="BR28" i="4"/>
  <c r="BS28" i="4"/>
  <c r="BR29" i="4"/>
  <c r="BS29" i="4"/>
  <c r="BR30" i="4"/>
  <c r="BS30" i="4"/>
  <c r="BR31" i="4"/>
  <c r="BS31" i="4"/>
  <c r="BR32" i="4"/>
  <c r="BS32" i="4"/>
  <c r="BR33" i="4"/>
  <c r="BS33" i="4"/>
  <c r="BR34" i="4"/>
  <c r="BS34" i="4"/>
  <c r="BR35" i="4"/>
  <c r="BS35" i="4"/>
  <c r="BR36" i="4"/>
  <c r="BS36" i="4"/>
  <c r="BR37" i="4"/>
  <c r="BS37" i="4"/>
  <c r="BR38" i="4"/>
  <c r="BS38" i="4"/>
  <c r="BR39" i="4"/>
  <c r="BS39" i="4"/>
  <c r="BR40" i="4"/>
  <c r="BS40" i="4"/>
  <c r="BR41" i="4"/>
  <c r="BS41" i="4"/>
  <c r="BR42" i="4"/>
  <c r="BS42" i="4"/>
  <c r="BR43" i="4"/>
  <c r="BS43" i="4"/>
  <c r="BR44" i="4"/>
  <c r="BS44" i="4"/>
  <c r="BR45" i="4"/>
  <c r="BS45" i="4"/>
  <c r="BR46" i="4"/>
  <c r="BS46" i="4"/>
  <c r="BR47" i="4"/>
  <c r="BS47" i="4"/>
  <c r="BR48" i="4"/>
  <c r="BS48" i="4"/>
  <c r="BR49" i="4"/>
  <c r="BS49" i="4"/>
  <c r="BR50" i="4"/>
  <c r="BS50" i="4"/>
  <c r="BR51" i="4"/>
  <c r="BS51" i="4"/>
  <c r="BR52" i="4"/>
  <c r="BS52" i="4"/>
  <c r="BR53" i="4"/>
  <c r="BS53" i="4"/>
  <c r="BR54" i="4"/>
  <c r="BS54" i="4"/>
  <c r="BR55" i="4"/>
  <c r="BS55" i="4"/>
  <c r="BR56" i="4"/>
  <c r="BS56" i="4"/>
  <c r="BR57" i="4"/>
  <c r="BS57" i="4"/>
  <c r="BR58" i="4"/>
  <c r="BS58" i="4"/>
  <c r="BR59" i="4"/>
  <c r="BS59" i="4"/>
  <c r="BR60" i="4"/>
  <c r="BS60" i="4"/>
  <c r="BR61" i="4"/>
  <c r="BS61" i="4"/>
  <c r="BR62" i="4"/>
  <c r="BS62" i="4"/>
  <c r="BR63" i="4"/>
  <c r="BS63" i="4"/>
  <c r="BR64" i="4"/>
  <c r="BS64" i="4"/>
  <c r="BR65" i="4"/>
  <c r="BS65" i="4"/>
  <c r="BR66" i="4"/>
  <c r="BS66" i="4"/>
  <c r="BR67" i="4"/>
  <c r="BS67" i="4"/>
  <c r="BR68" i="4"/>
  <c r="BS68" i="4"/>
  <c r="BR69" i="4"/>
  <c r="BS69" i="4"/>
  <c r="BR70" i="4"/>
  <c r="BS70" i="4"/>
  <c r="BR71" i="4"/>
  <c r="BS71" i="4"/>
  <c r="BR72" i="4"/>
  <c r="BS72" i="4"/>
  <c r="BR73" i="4"/>
  <c r="BS73" i="4"/>
  <c r="BR74" i="4"/>
  <c r="BS74" i="4"/>
  <c r="BR75" i="4"/>
  <c r="BS75" i="4"/>
  <c r="BR76" i="4"/>
  <c r="BS76" i="4"/>
  <c r="BR77" i="4"/>
  <c r="BS77" i="4"/>
  <c r="BR78" i="4"/>
  <c r="BS78" i="4"/>
  <c r="BR79" i="4"/>
  <c r="BS79" i="4"/>
  <c r="BR80" i="4"/>
  <c r="BS80" i="4"/>
  <c r="BR81" i="4"/>
  <c r="BS81" i="4"/>
  <c r="BR82" i="4"/>
  <c r="BS82" i="4"/>
  <c r="BR83" i="4"/>
  <c r="BS83" i="4"/>
  <c r="BR84" i="4"/>
  <c r="BS84" i="4"/>
  <c r="BS5" i="4"/>
  <c r="BO5" i="4"/>
  <c r="O109" i="1"/>
  <c r="K105" i="1"/>
  <c r="O106" i="1"/>
  <c r="P106" i="1"/>
  <c r="Q106" i="1"/>
  <c r="R106" i="1"/>
  <c r="S106" i="1"/>
  <c r="T106" i="1"/>
  <c r="O107" i="1"/>
  <c r="P107" i="1"/>
  <c r="Q107" i="1"/>
  <c r="R107" i="1"/>
  <c r="S107" i="1"/>
  <c r="T107" i="1"/>
  <c r="O108" i="1"/>
  <c r="P108" i="1"/>
  <c r="Q108" i="1"/>
  <c r="R108" i="1"/>
  <c r="S108" i="1"/>
  <c r="T108" i="1"/>
  <c r="P109" i="1"/>
  <c r="Q109" i="1"/>
  <c r="R109" i="1"/>
  <c r="S109" i="1"/>
  <c r="T109" i="1"/>
  <c r="O110" i="1"/>
  <c r="P110" i="1"/>
  <c r="Q110" i="1"/>
  <c r="R110" i="1"/>
  <c r="S110" i="1"/>
  <c r="T110" i="1"/>
  <c r="O111" i="1"/>
  <c r="P111" i="1"/>
  <c r="Q111" i="1"/>
  <c r="R111" i="1"/>
  <c r="S111" i="1"/>
  <c r="T111" i="1"/>
  <c r="O112" i="1"/>
  <c r="P112" i="1"/>
  <c r="Q112" i="1"/>
  <c r="R112" i="1"/>
  <c r="S112" i="1"/>
  <c r="T112" i="1"/>
  <c r="O113" i="1"/>
  <c r="P113" i="1"/>
  <c r="Q113" i="1"/>
  <c r="R113" i="1"/>
  <c r="S113" i="1"/>
  <c r="T113" i="1"/>
  <c r="O114" i="1"/>
  <c r="P114" i="1"/>
  <c r="Q114" i="1"/>
  <c r="R114" i="1"/>
  <c r="S114" i="1"/>
  <c r="T114" i="1"/>
  <c r="O115" i="1"/>
  <c r="P115" i="1"/>
  <c r="Q115" i="1"/>
  <c r="R115" i="1"/>
  <c r="S115" i="1"/>
  <c r="T115" i="1"/>
  <c r="O116" i="1"/>
  <c r="P116" i="1"/>
  <c r="Q116" i="1"/>
  <c r="R116" i="1"/>
  <c r="S116" i="1"/>
  <c r="T116" i="1"/>
  <c r="O117" i="1"/>
  <c r="P117" i="1"/>
  <c r="Q117" i="1"/>
  <c r="R117" i="1"/>
  <c r="S117" i="1"/>
  <c r="T117" i="1"/>
  <c r="O118" i="1"/>
  <c r="P118" i="1"/>
  <c r="Q118" i="1"/>
  <c r="R118" i="1"/>
  <c r="S118" i="1"/>
  <c r="T118" i="1"/>
  <c r="O119" i="1"/>
  <c r="P119" i="1"/>
  <c r="Q119" i="1"/>
  <c r="R119" i="1"/>
  <c r="S119" i="1"/>
  <c r="T119" i="1"/>
  <c r="O120" i="1"/>
  <c r="P120" i="1"/>
  <c r="Q120" i="1"/>
  <c r="R120" i="1"/>
  <c r="S120" i="1"/>
  <c r="T120" i="1"/>
  <c r="O121" i="1"/>
  <c r="P121" i="1"/>
  <c r="Q121" i="1"/>
  <c r="R121" i="1"/>
  <c r="S121" i="1"/>
  <c r="T121" i="1"/>
  <c r="O122" i="1"/>
  <c r="P122" i="1"/>
  <c r="Q122" i="1"/>
  <c r="R122" i="1"/>
  <c r="S122" i="1"/>
  <c r="T122" i="1"/>
  <c r="O123" i="1"/>
  <c r="P123" i="1"/>
  <c r="Q123" i="1"/>
  <c r="R123" i="1"/>
  <c r="S123" i="1"/>
  <c r="T123" i="1"/>
  <c r="O124" i="1"/>
  <c r="P124" i="1"/>
  <c r="Q124" i="1"/>
  <c r="R124" i="1"/>
  <c r="S124" i="1"/>
  <c r="T124" i="1"/>
  <c r="O125" i="1"/>
  <c r="P125" i="1"/>
  <c r="Q125" i="1"/>
  <c r="R125" i="1"/>
  <c r="S125" i="1"/>
  <c r="T125" i="1"/>
  <c r="O126" i="1"/>
  <c r="P126" i="1"/>
  <c r="Q126" i="1"/>
  <c r="R126" i="1"/>
  <c r="S126" i="1"/>
  <c r="T126" i="1"/>
  <c r="O127" i="1"/>
  <c r="P127" i="1"/>
  <c r="Q127" i="1"/>
  <c r="R127" i="1"/>
  <c r="S127" i="1"/>
  <c r="T127" i="1"/>
  <c r="O128" i="1"/>
  <c r="P128" i="1"/>
  <c r="Q128" i="1"/>
  <c r="R128" i="1"/>
  <c r="S128" i="1"/>
  <c r="T128" i="1"/>
  <c r="O129" i="1"/>
  <c r="P129" i="1"/>
  <c r="Q129" i="1"/>
  <c r="R129" i="1"/>
  <c r="S129" i="1"/>
  <c r="T129" i="1"/>
  <c r="O130" i="1"/>
  <c r="P130" i="1"/>
  <c r="Q130" i="1"/>
  <c r="R130" i="1"/>
  <c r="S130" i="1"/>
  <c r="T130" i="1"/>
  <c r="O131" i="1"/>
  <c r="P131" i="1"/>
  <c r="Q131" i="1"/>
  <c r="R131" i="1"/>
  <c r="S131" i="1"/>
  <c r="T131" i="1"/>
  <c r="O132" i="1"/>
  <c r="P132" i="1"/>
  <c r="Q132" i="1"/>
  <c r="R132" i="1"/>
  <c r="S132" i="1"/>
  <c r="T132" i="1"/>
  <c r="O133" i="1"/>
  <c r="P133" i="1"/>
  <c r="Q133" i="1"/>
  <c r="R133" i="1"/>
  <c r="S133" i="1"/>
  <c r="T133" i="1"/>
  <c r="O134" i="1"/>
  <c r="P134" i="1"/>
  <c r="Q134" i="1"/>
  <c r="R134" i="1"/>
  <c r="S134" i="1"/>
  <c r="T134" i="1"/>
  <c r="O135" i="1"/>
  <c r="P135" i="1"/>
  <c r="Q135" i="1"/>
  <c r="R135" i="1"/>
  <c r="S135" i="1"/>
  <c r="T135" i="1"/>
  <c r="O136" i="1"/>
  <c r="P136" i="1"/>
  <c r="Q136" i="1"/>
  <c r="R136" i="1"/>
  <c r="S136" i="1"/>
  <c r="T136" i="1"/>
  <c r="O137" i="1"/>
  <c r="P137" i="1"/>
  <c r="Q137" i="1"/>
  <c r="R137" i="1"/>
  <c r="S137" i="1"/>
  <c r="T137" i="1"/>
  <c r="O138" i="1"/>
  <c r="P138" i="1"/>
  <c r="Q138" i="1"/>
  <c r="R138" i="1"/>
  <c r="S138" i="1"/>
  <c r="T138" i="1"/>
  <c r="O139" i="1"/>
  <c r="P139" i="1"/>
  <c r="Q139" i="1"/>
  <c r="R139" i="1"/>
  <c r="S139" i="1"/>
  <c r="T139" i="1"/>
  <c r="O140" i="1"/>
  <c r="P140" i="1"/>
  <c r="Q140" i="1"/>
  <c r="R140" i="1"/>
  <c r="S140" i="1"/>
  <c r="T140" i="1"/>
  <c r="O141" i="1"/>
  <c r="P141" i="1"/>
  <c r="Q141" i="1"/>
  <c r="R141" i="1"/>
  <c r="S141" i="1"/>
  <c r="T141" i="1"/>
  <c r="O142" i="1"/>
  <c r="P142" i="1"/>
  <c r="Q142" i="1"/>
  <c r="R142" i="1"/>
  <c r="S142" i="1"/>
  <c r="T142" i="1"/>
  <c r="O143" i="1"/>
  <c r="P143" i="1"/>
  <c r="Q143" i="1"/>
  <c r="R143" i="1"/>
  <c r="S143" i="1"/>
  <c r="T143" i="1"/>
  <c r="O144" i="1"/>
  <c r="P144" i="1"/>
  <c r="Q144" i="1"/>
  <c r="R144" i="1"/>
  <c r="S144" i="1"/>
  <c r="T144" i="1"/>
  <c r="O145" i="1"/>
  <c r="P145" i="1"/>
  <c r="Q145" i="1"/>
  <c r="R145" i="1"/>
  <c r="S145" i="1"/>
  <c r="T145" i="1"/>
  <c r="O146" i="1"/>
  <c r="P146" i="1"/>
  <c r="Q146" i="1"/>
  <c r="R146" i="1"/>
  <c r="S146" i="1"/>
  <c r="T146" i="1"/>
  <c r="O147" i="1"/>
  <c r="P147" i="1"/>
  <c r="Q147" i="1"/>
  <c r="R147" i="1"/>
  <c r="S147" i="1"/>
  <c r="T147" i="1"/>
  <c r="O148" i="1"/>
  <c r="P148" i="1"/>
  <c r="Q148" i="1"/>
  <c r="R148" i="1"/>
  <c r="S148" i="1"/>
  <c r="T148" i="1"/>
  <c r="O149" i="1"/>
  <c r="P149" i="1"/>
  <c r="Q149" i="1"/>
  <c r="R149" i="1"/>
  <c r="S149" i="1"/>
  <c r="T149" i="1"/>
  <c r="O150" i="1"/>
  <c r="P150" i="1"/>
  <c r="Q150" i="1"/>
  <c r="R150" i="1"/>
  <c r="S150" i="1"/>
  <c r="T150" i="1"/>
  <c r="O151" i="1"/>
  <c r="P151" i="1"/>
  <c r="Q151" i="1"/>
  <c r="R151" i="1"/>
  <c r="S151" i="1"/>
  <c r="T151" i="1"/>
  <c r="O152" i="1"/>
  <c r="P152" i="1"/>
  <c r="Q152" i="1"/>
  <c r="R152" i="1"/>
  <c r="S152" i="1"/>
  <c r="T152" i="1"/>
  <c r="O153" i="1"/>
  <c r="P153" i="1"/>
  <c r="Q153" i="1"/>
  <c r="R153" i="1"/>
  <c r="S153" i="1"/>
  <c r="T153" i="1"/>
  <c r="O154" i="1"/>
  <c r="P154" i="1"/>
  <c r="Q154" i="1"/>
  <c r="R154" i="1"/>
  <c r="S154" i="1"/>
  <c r="T154" i="1"/>
  <c r="O155" i="1"/>
  <c r="P155" i="1"/>
  <c r="Q155" i="1"/>
  <c r="R155" i="1"/>
  <c r="S155" i="1"/>
  <c r="T155" i="1"/>
  <c r="O156" i="1"/>
  <c r="P156" i="1"/>
  <c r="Q156" i="1"/>
  <c r="R156" i="1"/>
  <c r="S156" i="1"/>
  <c r="T156" i="1"/>
  <c r="O157" i="1"/>
  <c r="P157" i="1"/>
  <c r="Q157" i="1"/>
  <c r="R157" i="1"/>
  <c r="S157" i="1"/>
  <c r="T157" i="1"/>
  <c r="O158" i="1"/>
  <c r="P158" i="1"/>
  <c r="Q158" i="1"/>
  <c r="R158" i="1"/>
  <c r="S158" i="1"/>
  <c r="T158" i="1"/>
  <c r="O159" i="1"/>
  <c r="P159" i="1"/>
  <c r="Q159" i="1"/>
  <c r="R159" i="1"/>
  <c r="S159" i="1"/>
  <c r="T159" i="1"/>
  <c r="O160" i="1"/>
  <c r="P160" i="1"/>
  <c r="Q160" i="1"/>
  <c r="R160" i="1"/>
  <c r="S160" i="1"/>
  <c r="T160" i="1"/>
  <c r="O161" i="1"/>
  <c r="P161" i="1"/>
  <c r="Q161" i="1"/>
  <c r="R161" i="1"/>
  <c r="S161" i="1"/>
  <c r="T161" i="1"/>
  <c r="O162" i="1"/>
  <c r="P162" i="1"/>
  <c r="Q162" i="1"/>
  <c r="R162" i="1"/>
  <c r="S162" i="1"/>
  <c r="T162" i="1"/>
  <c r="O163" i="1"/>
  <c r="P163" i="1"/>
  <c r="Q163" i="1"/>
  <c r="R163" i="1"/>
  <c r="S163" i="1"/>
  <c r="T163" i="1"/>
  <c r="O164" i="1"/>
  <c r="P164" i="1"/>
  <c r="Q164" i="1"/>
  <c r="R164" i="1"/>
  <c r="S164" i="1"/>
  <c r="T164" i="1"/>
  <c r="O165" i="1"/>
  <c r="P165" i="1"/>
  <c r="Q165" i="1"/>
  <c r="R165" i="1"/>
  <c r="S165" i="1"/>
  <c r="T165" i="1"/>
  <c r="O166" i="1"/>
  <c r="P166" i="1"/>
  <c r="Q166" i="1"/>
  <c r="R166" i="1"/>
  <c r="S166" i="1"/>
  <c r="T166" i="1"/>
  <c r="O167" i="1"/>
  <c r="P167" i="1"/>
  <c r="Q167" i="1"/>
  <c r="R167" i="1"/>
  <c r="S167" i="1"/>
  <c r="T167" i="1"/>
  <c r="O168" i="1"/>
  <c r="P168" i="1"/>
  <c r="Q168" i="1"/>
  <c r="R168" i="1"/>
  <c r="S168" i="1"/>
  <c r="T168" i="1"/>
  <c r="O169" i="1"/>
  <c r="P169" i="1"/>
  <c r="Q169" i="1"/>
  <c r="R169" i="1"/>
  <c r="S169" i="1"/>
  <c r="T169" i="1"/>
  <c r="O170" i="1"/>
  <c r="P170" i="1"/>
  <c r="Q170" i="1"/>
  <c r="R170" i="1"/>
  <c r="S170" i="1"/>
  <c r="T170" i="1"/>
  <c r="O171" i="1"/>
  <c r="P171" i="1"/>
  <c r="Q171" i="1"/>
  <c r="R171" i="1"/>
  <c r="S171" i="1"/>
  <c r="T171" i="1"/>
  <c r="O172" i="1"/>
  <c r="P172" i="1"/>
  <c r="Q172" i="1"/>
  <c r="R172" i="1"/>
  <c r="S172" i="1"/>
  <c r="T172" i="1"/>
  <c r="O173" i="1"/>
  <c r="P173" i="1"/>
  <c r="Q173" i="1"/>
  <c r="R173" i="1"/>
  <c r="S173" i="1"/>
  <c r="T173" i="1"/>
  <c r="O174" i="1"/>
  <c r="P174" i="1"/>
  <c r="Q174" i="1"/>
  <c r="R174" i="1"/>
  <c r="S174" i="1"/>
  <c r="T174" i="1"/>
  <c r="O175" i="1"/>
  <c r="P175" i="1"/>
  <c r="Q175" i="1"/>
  <c r="R175" i="1"/>
  <c r="S175" i="1"/>
  <c r="T175" i="1"/>
  <c r="O176" i="1"/>
  <c r="P176" i="1"/>
  <c r="Q176" i="1"/>
  <c r="R176" i="1"/>
  <c r="S176" i="1"/>
  <c r="T176" i="1"/>
  <c r="O177" i="1"/>
  <c r="P177" i="1"/>
  <c r="Q177" i="1"/>
  <c r="R177" i="1"/>
  <c r="S177" i="1"/>
  <c r="T177" i="1"/>
  <c r="O178" i="1"/>
  <c r="P178" i="1"/>
  <c r="Q178" i="1"/>
  <c r="R178" i="1"/>
  <c r="S178" i="1"/>
  <c r="T178" i="1"/>
  <c r="O179" i="1"/>
  <c r="P179" i="1"/>
  <c r="Q179" i="1"/>
  <c r="R179" i="1"/>
  <c r="S179" i="1"/>
  <c r="T179" i="1"/>
  <c r="O180" i="1"/>
  <c r="P180" i="1"/>
  <c r="Q180" i="1"/>
  <c r="R180" i="1"/>
  <c r="S180" i="1"/>
  <c r="T180" i="1"/>
  <c r="O181" i="1"/>
  <c r="P181" i="1"/>
  <c r="Q181" i="1"/>
  <c r="R181" i="1"/>
  <c r="S181" i="1"/>
  <c r="T181" i="1"/>
  <c r="O182" i="1"/>
  <c r="P182" i="1"/>
  <c r="Q182" i="1"/>
  <c r="R182" i="1"/>
  <c r="S182" i="1"/>
  <c r="T182" i="1"/>
  <c r="P183" i="1"/>
  <c r="Q183" i="1"/>
  <c r="R183" i="1"/>
  <c r="S183" i="1"/>
  <c r="T183" i="1"/>
  <c r="P184" i="1"/>
  <c r="Q184" i="1"/>
  <c r="R184" i="1"/>
  <c r="S184" i="1"/>
  <c r="T184" i="1"/>
  <c r="T105" i="1"/>
  <c r="S105" i="1"/>
  <c r="N105" i="1"/>
  <c r="N184" i="1"/>
  <c r="M184" i="1"/>
  <c r="N183" i="1"/>
  <c r="M183" i="1"/>
  <c r="N182" i="1"/>
  <c r="M182" i="1"/>
  <c r="N181" i="1"/>
  <c r="M181" i="1"/>
  <c r="N180" i="1"/>
  <c r="M180" i="1"/>
  <c r="N179" i="1"/>
  <c r="M179" i="1"/>
  <c r="N178" i="1"/>
  <c r="M178" i="1"/>
  <c r="N177" i="1"/>
  <c r="M177" i="1"/>
  <c r="N176" i="1"/>
  <c r="M176" i="1"/>
  <c r="N175" i="1"/>
  <c r="M175" i="1"/>
  <c r="N174" i="1"/>
  <c r="M174" i="1"/>
  <c r="N173" i="1"/>
  <c r="M173" i="1"/>
  <c r="N172" i="1"/>
  <c r="M172" i="1"/>
  <c r="N171" i="1"/>
  <c r="M171" i="1"/>
  <c r="N170" i="1"/>
  <c r="M170" i="1"/>
  <c r="N169" i="1"/>
  <c r="M169" i="1"/>
  <c r="N168" i="1"/>
  <c r="M168" i="1"/>
  <c r="N167" i="1"/>
  <c r="M167" i="1"/>
  <c r="N166" i="1"/>
  <c r="M166" i="1"/>
  <c r="N165" i="1"/>
  <c r="M165" i="1"/>
  <c r="N164" i="1"/>
  <c r="M164" i="1"/>
  <c r="N163" i="1"/>
  <c r="M163" i="1"/>
  <c r="N162" i="1"/>
  <c r="M162" i="1"/>
  <c r="N161" i="1"/>
  <c r="M161" i="1"/>
  <c r="N160" i="1"/>
  <c r="M160" i="1"/>
  <c r="N159" i="1"/>
  <c r="M159" i="1"/>
  <c r="N158" i="1"/>
  <c r="M158" i="1"/>
  <c r="N157" i="1"/>
  <c r="M157" i="1"/>
  <c r="N156" i="1"/>
  <c r="M156" i="1"/>
  <c r="N155" i="1"/>
  <c r="M155" i="1"/>
  <c r="N154" i="1"/>
  <c r="M154" i="1"/>
  <c r="N153" i="1"/>
  <c r="M153" i="1"/>
  <c r="N152" i="1"/>
  <c r="M152" i="1"/>
  <c r="N151" i="1"/>
  <c r="M151" i="1"/>
  <c r="N150" i="1"/>
  <c r="M150" i="1"/>
  <c r="N149" i="1"/>
  <c r="M149" i="1"/>
  <c r="N148" i="1"/>
  <c r="M148" i="1"/>
  <c r="N147" i="1"/>
  <c r="M147" i="1"/>
  <c r="N146" i="1"/>
  <c r="M146" i="1"/>
  <c r="N145" i="1"/>
  <c r="M145" i="1"/>
  <c r="N144" i="1"/>
  <c r="M144" i="1"/>
  <c r="N143" i="1"/>
  <c r="M143" i="1"/>
  <c r="N142" i="1"/>
  <c r="M142" i="1"/>
  <c r="N141" i="1"/>
  <c r="M141" i="1"/>
  <c r="N140" i="1"/>
  <c r="M140" i="1"/>
  <c r="N139" i="1"/>
  <c r="M139" i="1"/>
  <c r="N138" i="1"/>
  <c r="M138" i="1"/>
  <c r="N137" i="1"/>
  <c r="M137" i="1"/>
  <c r="N136" i="1"/>
  <c r="M136" i="1"/>
  <c r="N135" i="1"/>
  <c r="M135" i="1"/>
  <c r="N134" i="1"/>
  <c r="M134" i="1"/>
  <c r="N133" i="1"/>
  <c r="M133" i="1"/>
  <c r="N132" i="1"/>
  <c r="M132" i="1"/>
  <c r="N131" i="1"/>
  <c r="M131" i="1"/>
  <c r="N130" i="1"/>
  <c r="M130" i="1"/>
  <c r="N129" i="1"/>
  <c r="M129" i="1"/>
  <c r="N128" i="1"/>
  <c r="M128" i="1"/>
  <c r="N127" i="1"/>
  <c r="M127" i="1"/>
  <c r="N126" i="1"/>
  <c r="M126" i="1"/>
  <c r="N125" i="1"/>
  <c r="M125" i="1"/>
  <c r="N124" i="1"/>
  <c r="M124" i="1"/>
  <c r="N123" i="1"/>
  <c r="M123" i="1"/>
  <c r="N122" i="1"/>
  <c r="M122" i="1"/>
  <c r="N121" i="1"/>
  <c r="M121" i="1"/>
  <c r="N120" i="1"/>
  <c r="M120" i="1"/>
  <c r="N119" i="1"/>
  <c r="M119" i="1"/>
  <c r="N118" i="1"/>
  <c r="M118" i="1"/>
  <c r="N117" i="1"/>
  <c r="M117" i="1"/>
  <c r="N116" i="1"/>
  <c r="M116" i="1"/>
  <c r="N115" i="1"/>
  <c r="M115" i="1"/>
  <c r="N114" i="1"/>
  <c r="M114" i="1"/>
  <c r="N113" i="1"/>
  <c r="M113" i="1"/>
  <c r="N112" i="1"/>
  <c r="M112" i="1"/>
  <c r="N111" i="1"/>
  <c r="M111" i="1"/>
  <c r="N110" i="1"/>
  <c r="M110" i="1"/>
  <c r="N109" i="1"/>
  <c r="M109" i="1"/>
  <c r="N108" i="1"/>
  <c r="M108" i="1"/>
  <c r="N107" i="1"/>
  <c r="M107" i="1"/>
  <c r="N106" i="1"/>
  <c r="M106" i="1"/>
  <c r="L105" i="1"/>
  <c r="A11" i="5"/>
  <c r="C11" i="5"/>
  <c r="E11" i="5"/>
  <c r="DG84" i="4"/>
  <c r="BO84" i="4" s="1"/>
  <c r="DF84" i="4"/>
  <c r="BL84" i="4" s="1"/>
  <c r="DE84" i="4"/>
  <c r="BI84" i="4" s="1"/>
  <c r="DD84" i="4"/>
  <c r="BH84" i="4" s="1"/>
  <c r="DC84" i="4"/>
  <c r="BC84" i="4" s="1"/>
  <c r="BP83" i="4"/>
  <c r="BO83" i="4"/>
  <c r="BM83" i="4"/>
  <c r="BL83" i="4"/>
  <c r="BJ83" i="4"/>
  <c r="BI83" i="4"/>
  <c r="BG83" i="4"/>
  <c r="BP82" i="4"/>
  <c r="BO82" i="4"/>
  <c r="BM82" i="4"/>
  <c r="BL82" i="4"/>
  <c r="BJ82" i="4"/>
  <c r="BI82" i="4"/>
  <c r="BG82" i="4"/>
  <c r="BF82" i="4"/>
  <c r="BD82" i="4"/>
  <c r="BP81" i="4"/>
  <c r="BO81" i="4"/>
  <c r="BM81" i="4"/>
  <c r="BL81" i="4"/>
  <c r="BJ81" i="4"/>
  <c r="BI81" i="4"/>
  <c r="BG81" i="4"/>
  <c r="BF81" i="4"/>
  <c r="BD81" i="4"/>
  <c r="BP80" i="4"/>
  <c r="BO80" i="4"/>
  <c r="BM80" i="4"/>
  <c r="BL80" i="4"/>
  <c r="BJ80" i="4"/>
  <c r="BI80" i="4"/>
  <c r="BG80" i="4"/>
  <c r="BF80" i="4"/>
  <c r="BD80" i="4"/>
  <c r="BP79" i="4"/>
  <c r="BO79" i="4"/>
  <c r="BM79" i="4"/>
  <c r="BL79" i="4"/>
  <c r="BJ79" i="4"/>
  <c r="BI79" i="4"/>
  <c r="BG79" i="4"/>
  <c r="BF79" i="4"/>
  <c r="BD79" i="4"/>
  <c r="BP78" i="4"/>
  <c r="BO78" i="4"/>
  <c r="BM78" i="4"/>
  <c r="BL78" i="4"/>
  <c r="BJ78" i="4"/>
  <c r="BI78" i="4"/>
  <c r="BG78" i="4"/>
  <c r="BF78" i="4"/>
  <c r="BD78" i="4"/>
  <c r="BP77" i="4"/>
  <c r="BO77" i="4"/>
  <c r="BM77" i="4"/>
  <c r="BL77" i="4"/>
  <c r="BJ77" i="4"/>
  <c r="BI77" i="4"/>
  <c r="BG77" i="4"/>
  <c r="BF77" i="4"/>
  <c r="BD77" i="4"/>
  <c r="BP76" i="4"/>
  <c r="BO76" i="4"/>
  <c r="BJ76" i="4"/>
  <c r="BG76" i="4"/>
  <c r="BF76" i="4"/>
  <c r="BP75" i="4"/>
  <c r="BO75" i="4"/>
  <c r="BM75" i="4"/>
  <c r="BL75" i="4"/>
  <c r="BJ75" i="4"/>
  <c r="BI75" i="4"/>
  <c r="BG75" i="4"/>
  <c r="BF75" i="4"/>
  <c r="BD75" i="4"/>
  <c r="BP74" i="4"/>
  <c r="BO74" i="4"/>
  <c r="BM74" i="4"/>
  <c r="BL74" i="4"/>
  <c r="BJ74" i="4"/>
  <c r="BI74" i="4"/>
  <c r="BG74" i="4"/>
  <c r="BF74" i="4"/>
  <c r="BD74" i="4"/>
  <c r="BP73" i="4"/>
  <c r="BO73" i="4"/>
  <c r="BM73" i="4"/>
  <c r="BL73" i="4"/>
  <c r="BJ73" i="4"/>
  <c r="BI73" i="4"/>
  <c r="BG73" i="4"/>
  <c r="BF73" i="4"/>
  <c r="BD73" i="4"/>
  <c r="BP72" i="4"/>
  <c r="BO72" i="4"/>
  <c r="BM72" i="4"/>
  <c r="BL72" i="4"/>
  <c r="BJ72" i="4"/>
  <c r="BI72" i="4"/>
  <c r="BG72" i="4"/>
  <c r="BF72" i="4"/>
  <c r="BD72" i="4"/>
  <c r="BP71" i="4"/>
  <c r="BO71" i="4"/>
  <c r="BM71" i="4"/>
  <c r="BL71" i="4"/>
  <c r="BJ71" i="4"/>
  <c r="BI71" i="4"/>
  <c r="BG71" i="4"/>
  <c r="BF71" i="4"/>
  <c r="BD71" i="4"/>
  <c r="BP70" i="4"/>
  <c r="BO70" i="4"/>
  <c r="BM70" i="4"/>
  <c r="BL70" i="4"/>
  <c r="BJ70" i="4"/>
  <c r="BI70" i="4"/>
  <c r="BG70" i="4"/>
  <c r="BF70" i="4"/>
  <c r="BD70" i="4"/>
  <c r="BP69" i="4"/>
  <c r="BO69" i="4"/>
  <c r="BM69" i="4"/>
  <c r="BL69" i="4"/>
  <c r="BJ69" i="4"/>
  <c r="BI69" i="4"/>
  <c r="BG69" i="4"/>
  <c r="BF69" i="4"/>
  <c r="BD69" i="4"/>
  <c r="BP68" i="4"/>
  <c r="BO68" i="4"/>
  <c r="BM68" i="4"/>
  <c r="BL68" i="4"/>
  <c r="BJ68" i="4"/>
  <c r="BI68" i="4"/>
  <c r="BG68" i="4"/>
  <c r="BF68" i="4"/>
  <c r="BD68" i="4"/>
  <c r="BP67" i="4"/>
  <c r="BO67" i="4"/>
  <c r="BM67" i="4"/>
  <c r="BL67" i="4"/>
  <c r="BJ67" i="4"/>
  <c r="BI67" i="4"/>
  <c r="BG67" i="4"/>
  <c r="BF67" i="4"/>
  <c r="BD67" i="4"/>
  <c r="BP66" i="4"/>
  <c r="BO66" i="4"/>
  <c r="BM66" i="4"/>
  <c r="BL66" i="4"/>
  <c r="BJ66" i="4"/>
  <c r="BI66" i="4"/>
  <c r="BG66" i="4"/>
  <c r="BF66" i="4"/>
  <c r="BD66" i="4"/>
  <c r="BO65" i="4"/>
  <c r="BL65" i="4"/>
  <c r="BF65" i="4"/>
  <c r="BD65" i="4"/>
  <c r="BP64" i="4"/>
  <c r="BO64" i="4"/>
  <c r="BM64" i="4"/>
  <c r="BL64" i="4"/>
  <c r="BJ64" i="4"/>
  <c r="BI64" i="4"/>
  <c r="BG64" i="4"/>
  <c r="BD64" i="4"/>
  <c r="BP63" i="4"/>
  <c r="BO63" i="4"/>
  <c r="BM63" i="4"/>
  <c r="BL63" i="4"/>
  <c r="BJ63" i="4"/>
  <c r="BI63" i="4"/>
  <c r="BG63" i="4"/>
  <c r="BF63" i="4"/>
  <c r="BD63" i="4"/>
  <c r="BP62" i="4"/>
  <c r="BO62" i="4"/>
  <c r="BM62" i="4"/>
  <c r="BL62" i="4"/>
  <c r="BJ62" i="4"/>
  <c r="BI62" i="4"/>
  <c r="BG62" i="4"/>
  <c r="BF62" i="4"/>
  <c r="BD62" i="4"/>
  <c r="BP61" i="4"/>
  <c r="BO61" i="4"/>
  <c r="BM61" i="4"/>
  <c r="BL61" i="4"/>
  <c r="BJ61" i="4"/>
  <c r="BI61" i="4"/>
  <c r="BG61" i="4"/>
  <c r="BF61" i="4"/>
  <c r="BD61" i="4"/>
  <c r="BC61" i="4"/>
  <c r="BP60" i="4"/>
  <c r="BO60" i="4"/>
  <c r="BM60" i="4"/>
  <c r="BL60" i="4"/>
  <c r="BJ60" i="4"/>
  <c r="BI60" i="4"/>
  <c r="BG60" i="4"/>
  <c r="BF60" i="4"/>
  <c r="BD60" i="4"/>
  <c r="BC60" i="4"/>
  <c r="BP59" i="4"/>
  <c r="BO59" i="4"/>
  <c r="BM59" i="4"/>
  <c r="BL59" i="4"/>
  <c r="BJ59" i="4"/>
  <c r="BI59" i="4"/>
  <c r="BG59" i="4"/>
  <c r="BF59" i="4"/>
  <c r="BD59" i="4"/>
  <c r="BC59" i="4"/>
  <c r="BP58" i="4"/>
  <c r="BO58" i="4"/>
  <c r="BM58" i="4"/>
  <c r="BL58" i="4"/>
  <c r="BJ58" i="4"/>
  <c r="BI58" i="4"/>
  <c r="BG58" i="4"/>
  <c r="BF58" i="4"/>
  <c r="BD58" i="4"/>
  <c r="BC58" i="4"/>
  <c r="BP57" i="4"/>
  <c r="BO57" i="4"/>
  <c r="BM57" i="4"/>
  <c r="BL57" i="4"/>
  <c r="BJ57" i="4"/>
  <c r="BI57" i="4"/>
  <c r="BG57" i="4"/>
  <c r="BF57" i="4"/>
  <c r="BD57" i="4"/>
  <c r="BC57" i="4"/>
  <c r="BP56" i="4"/>
  <c r="BO56" i="4"/>
  <c r="BM56" i="4"/>
  <c r="BL56" i="4"/>
  <c r="BJ56" i="4"/>
  <c r="BI56" i="4"/>
  <c r="BG56" i="4"/>
  <c r="BF56" i="4"/>
  <c r="BD56" i="4"/>
  <c r="BC56" i="4"/>
  <c r="BP55" i="4"/>
  <c r="BO55" i="4"/>
  <c r="BM55" i="4"/>
  <c r="BL55" i="4"/>
  <c r="BJ55" i="4"/>
  <c r="BI55" i="4"/>
  <c r="BG55" i="4"/>
  <c r="BF55" i="4"/>
  <c r="BD55" i="4"/>
  <c r="BC55" i="4"/>
  <c r="BP54" i="4"/>
  <c r="BO54" i="4"/>
  <c r="BM54" i="4"/>
  <c r="BL54" i="4"/>
  <c r="BJ54" i="4"/>
  <c r="BI54" i="4"/>
  <c r="BG54" i="4"/>
  <c r="BF54" i="4"/>
  <c r="BD54" i="4"/>
  <c r="BC54" i="4"/>
  <c r="BP53" i="4"/>
  <c r="BO53" i="4"/>
  <c r="BM53" i="4"/>
  <c r="BL53" i="4"/>
  <c r="BJ53" i="4"/>
  <c r="BI53" i="4"/>
  <c r="BG53" i="4"/>
  <c r="BF53" i="4"/>
  <c r="BD53" i="4"/>
  <c r="BC53" i="4"/>
  <c r="BP52" i="4"/>
  <c r="BO52" i="4"/>
  <c r="BM52" i="4"/>
  <c r="BL52" i="4"/>
  <c r="BJ52" i="4"/>
  <c r="BI52" i="4"/>
  <c r="BG52" i="4"/>
  <c r="BF52" i="4"/>
  <c r="BD52" i="4"/>
  <c r="BC52" i="4"/>
  <c r="BP51" i="4"/>
  <c r="BO51" i="4"/>
  <c r="BM51" i="4"/>
  <c r="BL51" i="4"/>
  <c r="BJ51" i="4"/>
  <c r="BI51" i="4"/>
  <c r="BG51" i="4"/>
  <c r="BF51" i="4"/>
  <c r="BD51" i="4"/>
  <c r="BC51" i="4"/>
  <c r="BP50" i="4"/>
  <c r="BO50" i="4"/>
  <c r="BM50" i="4"/>
  <c r="BL50" i="4"/>
  <c r="BJ50" i="4"/>
  <c r="BI50" i="4"/>
  <c r="BG50" i="4"/>
  <c r="BF50" i="4"/>
  <c r="BD50" i="4"/>
  <c r="BC50" i="4"/>
  <c r="BP49" i="4"/>
  <c r="BO49" i="4"/>
  <c r="BM49" i="4"/>
  <c r="BL49" i="4"/>
  <c r="BJ49" i="4"/>
  <c r="BI49" i="4"/>
  <c r="BG49" i="4"/>
  <c r="BF49" i="4"/>
  <c r="BD49" i="4"/>
  <c r="BC49" i="4"/>
  <c r="BP48" i="4"/>
  <c r="BO48" i="4"/>
  <c r="BM48" i="4"/>
  <c r="BL48" i="4"/>
  <c r="BJ48" i="4"/>
  <c r="BI48" i="4"/>
  <c r="BG48" i="4"/>
  <c r="BF48" i="4"/>
  <c r="BD48" i="4"/>
  <c r="BC48" i="4"/>
  <c r="BP47" i="4"/>
  <c r="BO47" i="4"/>
  <c r="BM47" i="4"/>
  <c r="BL47" i="4"/>
  <c r="BJ47" i="4"/>
  <c r="BI47" i="4"/>
  <c r="BG47" i="4"/>
  <c r="BF47" i="4"/>
  <c r="BD47" i="4"/>
  <c r="BC47" i="4"/>
  <c r="BP46" i="4"/>
  <c r="BO46" i="4"/>
  <c r="BM46" i="4"/>
  <c r="BL46" i="4"/>
  <c r="BJ46" i="4"/>
  <c r="BI46" i="4"/>
  <c r="BG46" i="4"/>
  <c r="BF46" i="4"/>
  <c r="BD46" i="4"/>
  <c r="BC46" i="4"/>
  <c r="BP45" i="4"/>
  <c r="BO45" i="4"/>
  <c r="BM45" i="4"/>
  <c r="BL45" i="4"/>
  <c r="BJ45" i="4"/>
  <c r="BI45" i="4"/>
  <c r="BG45" i="4"/>
  <c r="BF45" i="4"/>
  <c r="BD45" i="4"/>
  <c r="BP44" i="4"/>
  <c r="BO44" i="4"/>
  <c r="BM44" i="4"/>
  <c r="BL44" i="4"/>
  <c r="BJ44" i="4"/>
  <c r="BI44" i="4"/>
  <c r="BG44" i="4"/>
  <c r="BF44" i="4"/>
  <c r="BD44" i="4"/>
  <c r="BC44" i="4"/>
  <c r="BP43" i="4"/>
  <c r="BO43" i="4"/>
  <c r="BM43" i="4"/>
  <c r="BL43" i="4"/>
  <c r="BJ43" i="4"/>
  <c r="BI43" i="4"/>
  <c r="BG43" i="4"/>
  <c r="BF43" i="4"/>
  <c r="BD43" i="4"/>
  <c r="BC43" i="4"/>
  <c r="BP42" i="4"/>
  <c r="BO42" i="4"/>
  <c r="BM42" i="4"/>
  <c r="BL42" i="4"/>
  <c r="BJ42" i="4"/>
  <c r="BI42" i="4"/>
  <c r="BG42" i="4"/>
  <c r="BF42" i="4"/>
  <c r="BD42" i="4"/>
  <c r="BC42" i="4"/>
  <c r="BP41" i="4"/>
  <c r="BO41" i="4"/>
  <c r="BM41" i="4"/>
  <c r="BL41" i="4"/>
  <c r="BJ41" i="4"/>
  <c r="BI41" i="4"/>
  <c r="BG41" i="4"/>
  <c r="BF41" i="4"/>
  <c r="BD41" i="4"/>
  <c r="BC41" i="4"/>
  <c r="BP40" i="4"/>
  <c r="BO40" i="4"/>
  <c r="BM40" i="4"/>
  <c r="BL40" i="4"/>
  <c r="BJ40" i="4"/>
  <c r="BI40" i="4"/>
  <c r="BG40" i="4"/>
  <c r="BF40" i="4"/>
  <c r="BD40" i="4"/>
  <c r="BC40" i="4"/>
  <c r="BP39" i="4"/>
  <c r="BO39" i="4"/>
  <c r="BM39" i="4"/>
  <c r="BL39" i="4"/>
  <c r="BJ39" i="4"/>
  <c r="BI39" i="4"/>
  <c r="BG39" i="4"/>
  <c r="BF39" i="4"/>
  <c r="BD39" i="4"/>
  <c r="BC39" i="4"/>
  <c r="BP38" i="4"/>
  <c r="BO38" i="4"/>
  <c r="BM38" i="4"/>
  <c r="BL38" i="4"/>
  <c r="BJ38" i="4"/>
  <c r="BG38" i="4"/>
  <c r="BD38" i="4"/>
  <c r="BC38" i="4"/>
  <c r="BP37" i="4"/>
  <c r="BO37" i="4"/>
  <c r="BM37" i="4"/>
  <c r="BL37" i="4"/>
  <c r="BJ37" i="4"/>
  <c r="BI37" i="4"/>
  <c r="BG37" i="4"/>
  <c r="BF37" i="4"/>
  <c r="BD37" i="4"/>
  <c r="BC37" i="4"/>
  <c r="BP36" i="4"/>
  <c r="BO36" i="4"/>
  <c r="BM36" i="4"/>
  <c r="BL36" i="4"/>
  <c r="BJ36" i="4"/>
  <c r="BI36" i="4"/>
  <c r="BG36" i="4"/>
  <c r="BF36" i="4"/>
  <c r="BD36" i="4"/>
  <c r="BC36" i="4"/>
  <c r="BP35" i="4"/>
  <c r="BO35" i="4"/>
  <c r="BM35" i="4"/>
  <c r="BL35" i="4"/>
  <c r="BJ35" i="4"/>
  <c r="BI35" i="4"/>
  <c r="BG35" i="4"/>
  <c r="BF35" i="4"/>
  <c r="BD35" i="4"/>
  <c r="BC35" i="4"/>
  <c r="BP34" i="4"/>
  <c r="BM34" i="4"/>
  <c r="BJ34" i="4"/>
  <c r="BI34" i="4"/>
  <c r="BG34" i="4"/>
  <c r="BF34" i="4"/>
  <c r="BD34" i="4"/>
  <c r="BP33" i="4"/>
  <c r="BO33" i="4"/>
  <c r="BM33" i="4"/>
  <c r="BL33" i="4"/>
  <c r="BJ33" i="4"/>
  <c r="BI33" i="4"/>
  <c r="BG33" i="4"/>
  <c r="BF33" i="4"/>
  <c r="BD33" i="4"/>
  <c r="BP32" i="4"/>
  <c r="BO32" i="4"/>
  <c r="BM32" i="4"/>
  <c r="BL32" i="4"/>
  <c r="BJ32" i="4"/>
  <c r="BI32" i="4"/>
  <c r="BG32" i="4"/>
  <c r="BF32" i="4"/>
  <c r="BD32" i="4"/>
  <c r="BC32" i="4"/>
  <c r="BP31" i="4"/>
  <c r="BO31" i="4"/>
  <c r="BM31" i="4"/>
  <c r="BL31" i="4"/>
  <c r="BJ31" i="4"/>
  <c r="BI31" i="4"/>
  <c r="BG31" i="4"/>
  <c r="BF31" i="4"/>
  <c r="BD31" i="4"/>
  <c r="BC31" i="4"/>
  <c r="BP30" i="4"/>
  <c r="BO30" i="4"/>
  <c r="BM30" i="4"/>
  <c r="BL30" i="4"/>
  <c r="BJ30" i="4"/>
  <c r="BI30" i="4"/>
  <c r="BG30" i="4"/>
  <c r="BF30" i="4"/>
  <c r="BD30" i="4"/>
  <c r="BC30" i="4"/>
  <c r="BP29" i="4"/>
  <c r="BO29" i="4"/>
  <c r="BM29" i="4"/>
  <c r="BL29" i="4"/>
  <c r="BJ29" i="4"/>
  <c r="BI29" i="4"/>
  <c r="BG29" i="4"/>
  <c r="BF29" i="4"/>
  <c r="BD29" i="4"/>
  <c r="BC29" i="4"/>
  <c r="BP28" i="4"/>
  <c r="BO28" i="4"/>
  <c r="BM28" i="4"/>
  <c r="BL28" i="4"/>
  <c r="BJ28" i="4"/>
  <c r="BI28" i="4"/>
  <c r="BG28" i="4"/>
  <c r="BF28" i="4"/>
  <c r="BD28" i="4"/>
  <c r="BC28" i="4"/>
  <c r="BP27" i="4"/>
  <c r="BO27" i="4"/>
  <c r="BM27" i="4"/>
  <c r="BL27" i="4"/>
  <c r="BJ27" i="4"/>
  <c r="BI27" i="4"/>
  <c r="BG27" i="4"/>
  <c r="BF27" i="4"/>
  <c r="BD27" i="4"/>
  <c r="BC27" i="4"/>
  <c r="BP26" i="4"/>
  <c r="BO26" i="4"/>
  <c r="BM26" i="4"/>
  <c r="BL26" i="4"/>
  <c r="BJ26" i="4"/>
  <c r="BI26" i="4"/>
  <c r="BG26" i="4"/>
  <c r="BF26" i="4"/>
  <c r="BD26" i="4"/>
  <c r="BC26" i="4"/>
  <c r="BP25" i="4"/>
  <c r="BO25" i="4"/>
  <c r="BM25" i="4"/>
  <c r="BL25" i="4"/>
  <c r="BJ25" i="4"/>
  <c r="BI25" i="4"/>
  <c r="BG25" i="4"/>
  <c r="BF25" i="4"/>
  <c r="BD25" i="4"/>
  <c r="BC25" i="4"/>
  <c r="BP24" i="4"/>
  <c r="BO24" i="4"/>
  <c r="BM24" i="4"/>
  <c r="BL24" i="4"/>
  <c r="BJ24" i="4"/>
  <c r="BI24" i="4"/>
  <c r="BG24" i="4"/>
  <c r="BF24" i="4"/>
  <c r="BD24" i="4"/>
  <c r="BC24" i="4"/>
  <c r="BP23" i="4"/>
  <c r="BO23" i="4"/>
  <c r="BM23" i="4"/>
  <c r="BL23" i="4"/>
  <c r="BJ23" i="4"/>
  <c r="BI23" i="4"/>
  <c r="BG23" i="4"/>
  <c r="BF23" i="4"/>
  <c r="BD23" i="4"/>
  <c r="BC23" i="4"/>
  <c r="BP22" i="4"/>
  <c r="BO22" i="4"/>
  <c r="BM22" i="4"/>
  <c r="BL22" i="4"/>
  <c r="BJ22" i="4"/>
  <c r="BI22" i="4"/>
  <c r="BG22" i="4"/>
  <c r="BF22" i="4"/>
  <c r="BD22" i="4"/>
  <c r="BC22" i="4"/>
  <c r="BP21" i="4"/>
  <c r="BO21" i="4"/>
  <c r="BM21" i="4"/>
  <c r="BL21" i="4"/>
  <c r="BJ21" i="4"/>
  <c r="BI21" i="4"/>
  <c r="BG21" i="4"/>
  <c r="BF21" i="4"/>
  <c r="BD21" i="4"/>
  <c r="BC21" i="4"/>
  <c r="BP20" i="4"/>
  <c r="BO20" i="4"/>
  <c r="BM20" i="4"/>
  <c r="BL20" i="4"/>
  <c r="BJ20" i="4"/>
  <c r="BI20" i="4"/>
  <c r="BG20" i="4"/>
  <c r="BF20" i="4"/>
  <c r="BD20" i="4"/>
  <c r="BC20" i="4"/>
  <c r="BP19" i="4"/>
  <c r="BO19" i="4"/>
  <c r="BM19" i="4"/>
  <c r="BL19" i="4"/>
  <c r="BJ19" i="4"/>
  <c r="BI19" i="4"/>
  <c r="BG19" i="4"/>
  <c r="BF19" i="4"/>
  <c r="BD19" i="4"/>
  <c r="BC19" i="4"/>
  <c r="BP18" i="4"/>
  <c r="BO18" i="4"/>
  <c r="BM18" i="4"/>
  <c r="BL18" i="4"/>
  <c r="BJ18" i="4"/>
  <c r="BI18" i="4"/>
  <c r="BG18" i="4"/>
  <c r="BF18" i="4"/>
  <c r="BD18" i="4"/>
  <c r="BC18" i="4"/>
  <c r="BP17" i="4"/>
  <c r="BO17" i="4"/>
  <c r="BM17" i="4"/>
  <c r="BL17" i="4"/>
  <c r="BJ17" i="4"/>
  <c r="BI17" i="4"/>
  <c r="BG17" i="4"/>
  <c r="BF17" i="4"/>
  <c r="BD17" i="4"/>
  <c r="BC17" i="4"/>
  <c r="BP16" i="4"/>
  <c r="BO16" i="4"/>
  <c r="BM16" i="4"/>
  <c r="BL16" i="4"/>
  <c r="BJ16" i="4"/>
  <c r="BI16" i="4"/>
  <c r="BG16" i="4"/>
  <c r="BF16" i="4"/>
  <c r="BD16" i="4"/>
  <c r="BC16" i="4"/>
  <c r="BP15" i="4"/>
  <c r="BO15" i="4"/>
  <c r="BM15" i="4"/>
  <c r="BL15" i="4"/>
  <c r="BJ15" i="4"/>
  <c r="BI15" i="4"/>
  <c r="BG15" i="4"/>
  <c r="BF15" i="4"/>
  <c r="BD15" i="4"/>
  <c r="BP14" i="4"/>
  <c r="BO14" i="4"/>
  <c r="BM14" i="4"/>
  <c r="BL14" i="4"/>
  <c r="BJ14" i="4"/>
  <c r="BI14" i="4"/>
  <c r="BG14" i="4"/>
  <c r="BF14" i="4"/>
  <c r="BD14" i="4"/>
  <c r="BC14" i="4"/>
  <c r="BP13" i="4"/>
  <c r="BO13" i="4"/>
  <c r="BM13" i="4"/>
  <c r="BL13" i="4"/>
  <c r="BJ13" i="4"/>
  <c r="BI13" i="4"/>
  <c r="BG13" i="4"/>
  <c r="BF13" i="4"/>
  <c r="BD13" i="4"/>
  <c r="BC13" i="4"/>
  <c r="BP12" i="4"/>
  <c r="BO12" i="4"/>
  <c r="BM12" i="4"/>
  <c r="BL12" i="4"/>
  <c r="BJ12" i="4"/>
  <c r="BI12" i="4"/>
  <c r="BG12" i="4"/>
  <c r="BF12" i="4"/>
  <c r="BD12" i="4"/>
  <c r="BC12" i="4"/>
  <c r="BP11" i="4"/>
  <c r="BO11" i="4"/>
  <c r="BM11" i="4"/>
  <c r="BL11" i="4"/>
  <c r="BJ11" i="4"/>
  <c r="BI11" i="4"/>
  <c r="BG11" i="4"/>
  <c r="BF11" i="4"/>
  <c r="BD11" i="4"/>
  <c r="BC11" i="4"/>
  <c r="BP10" i="4"/>
  <c r="BO10" i="4"/>
  <c r="BM10" i="4"/>
  <c r="BL10" i="4"/>
  <c r="BJ10" i="4"/>
  <c r="BI10" i="4"/>
  <c r="BG10" i="4"/>
  <c r="BF10" i="4"/>
  <c r="BD10" i="4"/>
  <c r="BC10" i="4"/>
  <c r="BP9" i="4"/>
  <c r="BO9" i="4"/>
  <c r="BM9" i="4"/>
  <c r="BL9" i="4"/>
  <c r="BJ9" i="4"/>
  <c r="BI9" i="4"/>
  <c r="BG9" i="4"/>
  <c r="BF9" i="4"/>
  <c r="BD9" i="4"/>
  <c r="BC9" i="4"/>
  <c r="BP8" i="4"/>
  <c r="BO8" i="4"/>
  <c r="BM8" i="4"/>
  <c r="BL8" i="4"/>
  <c r="BJ8" i="4"/>
  <c r="BI8" i="4"/>
  <c r="BG8" i="4"/>
  <c r="BF8" i="4"/>
  <c r="BD8" i="4"/>
  <c r="BC8" i="4"/>
  <c r="BP7" i="4"/>
  <c r="BO7" i="4"/>
  <c r="BM7" i="4"/>
  <c r="BL7" i="4"/>
  <c r="BJ7" i="4"/>
  <c r="BI7" i="4"/>
  <c r="BG7" i="4"/>
  <c r="BF7" i="4"/>
  <c r="BD7" i="4"/>
  <c r="BC7" i="4"/>
  <c r="BP6" i="4"/>
  <c r="BO6" i="4"/>
  <c r="BM6" i="4"/>
  <c r="BL6" i="4"/>
  <c r="BJ6" i="4"/>
  <c r="BI6" i="4"/>
  <c r="BG6" i="4"/>
  <c r="BF6" i="4"/>
  <c r="BD6" i="4"/>
  <c r="BC6" i="4"/>
  <c r="BP5" i="4"/>
  <c r="BM5" i="4"/>
  <c r="BL5" i="4"/>
  <c r="BJ5" i="4"/>
  <c r="BI5" i="4"/>
  <c r="BG5" i="4"/>
  <c r="BF5" i="4"/>
  <c r="BD5" i="4"/>
  <c r="E7" i="3"/>
  <c r="B32" i="3" s="1"/>
  <c r="C7" i="3"/>
  <c r="B29" i="3" s="1"/>
  <c r="C106" i="1"/>
  <c r="D106" i="1"/>
  <c r="E106" i="1"/>
  <c r="F106" i="1"/>
  <c r="G106" i="1"/>
  <c r="H106" i="1"/>
  <c r="I106" i="1"/>
  <c r="J106" i="1"/>
  <c r="K106" i="1"/>
  <c r="L106" i="1"/>
  <c r="C107" i="1"/>
  <c r="D107" i="1"/>
  <c r="E107" i="1"/>
  <c r="F107" i="1"/>
  <c r="G107" i="1"/>
  <c r="H107" i="1"/>
  <c r="I107" i="1"/>
  <c r="J107" i="1"/>
  <c r="K107" i="1"/>
  <c r="L107" i="1"/>
  <c r="C108" i="1"/>
  <c r="D108" i="1"/>
  <c r="E108" i="1"/>
  <c r="F108" i="1"/>
  <c r="G108" i="1"/>
  <c r="H108" i="1"/>
  <c r="J108" i="1"/>
  <c r="K108" i="1"/>
  <c r="L108" i="1"/>
  <c r="C109" i="1"/>
  <c r="D109" i="1"/>
  <c r="E109" i="1"/>
  <c r="F109" i="1"/>
  <c r="G109" i="1"/>
  <c r="H109" i="1"/>
  <c r="I109" i="1"/>
  <c r="J109" i="1"/>
  <c r="K109" i="1"/>
  <c r="L109" i="1"/>
  <c r="C110" i="1"/>
  <c r="D110" i="1"/>
  <c r="E110" i="1"/>
  <c r="F110" i="1"/>
  <c r="G110" i="1"/>
  <c r="H110" i="1"/>
  <c r="I110" i="1"/>
  <c r="J110" i="1"/>
  <c r="K110" i="1"/>
  <c r="L110" i="1"/>
  <c r="C111" i="1"/>
  <c r="D111" i="1"/>
  <c r="E111" i="1"/>
  <c r="F111" i="1"/>
  <c r="G111" i="1"/>
  <c r="H111" i="1"/>
  <c r="I111" i="1"/>
  <c r="J111" i="1"/>
  <c r="K111" i="1"/>
  <c r="L111" i="1"/>
  <c r="C112" i="1"/>
  <c r="D112" i="1"/>
  <c r="E112" i="1"/>
  <c r="F112" i="1"/>
  <c r="G112" i="1"/>
  <c r="H112" i="1"/>
  <c r="I112" i="1"/>
  <c r="J112" i="1"/>
  <c r="K112" i="1"/>
  <c r="L112" i="1"/>
  <c r="C113" i="1"/>
  <c r="D113" i="1"/>
  <c r="E113" i="1"/>
  <c r="F113" i="1"/>
  <c r="G113" i="1"/>
  <c r="H113" i="1"/>
  <c r="I113" i="1"/>
  <c r="J113" i="1"/>
  <c r="K113" i="1"/>
  <c r="L113" i="1"/>
  <c r="C114" i="1"/>
  <c r="D114" i="1"/>
  <c r="E114" i="1"/>
  <c r="F114" i="1"/>
  <c r="G114" i="1"/>
  <c r="H114" i="1"/>
  <c r="I114" i="1"/>
  <c r="J114" i="1"/>
  <c r="K114" i="1"/>
  <c r="L114" i="1"/>
  <c r="C115" i="1"/>
  <c r="D115" i="1"/>
  <c r="E115" i="1"/>
  <c r="F115" i="1"/>
  <c r="G115" i="1"/>
  <c r="H115" i="1"/>
  <c r="I115" i="1"/>
  <c r="J115" i="1"/>
  <c r="K115" i="1"/>
  <c r="L115" i="1"/>
  <c r="C116" i="1"/>
  <c r="D116" i="1"/>
  <c r="E116" i="1"/>
  <c r="F116" i="1"/>
  <c r="G116" i="1"/>
  <c r="H116" i="1"/>
  <c r="I116" i="1"/>
  <c r="J116" i="1"/>
  <c r="K116" i="1"/>
  <c r="L116" i="1"/>
  <c r="C117" i="1"/>
  <c r="D117" i="1"/>
  <c r="E117" i="1"/>
  <c r="F117" i="1"/>
  <c r="G117" i="1"/>
  <c r="H117" i="1"/>
  <c r="I117" i="1"/>
  <c r="J117" i="1"/>
  <c r="K117" i="1"/>
  <c r="L117" i="1"/>
  <c r="C118" i="1"/>
  <c r="D118" i="1"/>
  <c r="E118" i="1"/>
  <c r="F118" i="1"/>
  <c r="G118" i="1"/>
  <c r="H118" i="1"/>
  <c r="I118" i="1"/>
  <c r="J118" i="1"/>
  <c r="K118" i="1"/>
  <c r="L118" i="1"/>
  <c r="C119" i="1"/>
  <c r="D119" i="1"/>
  <c r="E119" i="1"/>
  <c r="F119" i="1"/>
  <c r="G119" i="1"/>
  <c r="H119" i="1"/>
  <c r="I119" i="1"/>
  <c r="J119" i="1"/>
  <c r="K119" i="1"/>
  <c r="L119" i="1"/>
  <c r="C120" i="1"/>
  <c r="D120" i="1"/>
  <c r="E120" i="1"/>
  <c r="F120" i="1"/>
  <c r="G120" i="1"/>
  <c r="H120" i="1"/>
  <c r="I120" i="1"/>
  <c r="J120" i="1"/>
  <c r="K120" i="1"/>
  <c r="L120" i="1"/>
  <c r="C121" i="1"/>
  <c r="D121" i="1"/>
  <c r="E121" i="1"/>
  <c r="F121" i="1"/>
  <c r="G121" i="1"/>
  <c r="H121" i="1"/>
  <c r="I121" i="1"/>
  <c r="J121" i="1"/>
  <c r="K121" i="1"/>
  <c r="L121" i="1"/>
  <c r="C122" i="1"/>
  <c r="D122" i="1"/>
  <c r="E122" i="1"/>
  <c r="F122" i="1"/>
  <c r="G122" i="1"/>
  <c r="H122" i="1"/>
  <c r="I122" i="1"/>
  <c r="J122" i="1"/>
  <c r="K122" i="1"/>
  <c r="L122" i="1"/>
  <c r="C123" i="1"/>
  <c r="D123" i="1"/>
  <c r="E123" i="1"/>
  <c r="F123" i="1"/>
  <c r="G123" i="1"/>
  <c r="H123" i="1"/>
  <c r="I123" i="1"/>
  <c r="J123" i="1"/>
  <c r="K123" i="1"/>
  <c r="L123" i="1"/>
  <c r="C124" i="1"/>
  <c r="D124" i="1"/>
  <c r="E124" i="1"/>
  <c r="F124" i="1"/>
  <c r="G124" i="1"/>
  <c r="H124" i="1"/>
  <c r="I124" i="1"/>
  <c r="J124" i="1"/>
  <c r="K124" i="1"/>
  <c r="L124" i="1"/>
  <c r="C125" i="1"/>
  <c r="D125" i="1"/>
  <c r="E125" i="1"/>
  <c r="F125" i="1"/>
  <c r="G125" i="1"/>
  <c r="H125" i="1"/>
  <c r="I125" i="1"/>
  <c r="J125" i="1"/>
  <c r="K125" i="1"/>
  <c r="L125" i="1"/>
  <c r="C126" i="1"/>
  <c r="D126" i="1"/>
  <c r="E126" i="1"/>
  <c r="F126" i="1"/>
  <c r="G126" i="1"/>
  <c r="H126" i="1"/>
  <c r="I126" i="1"/>
  <c r="J126" i="1"/>
  <c r="K126" i="1"/>
  <c r="L126" i="1"/>
  <c r="C127" i="1"/>
  <c r="D127" i="1"/>
  <c r="E127" i="1"/>
  <c r="F127" i="1"/>
  <c r="G127" i="1"/>
  <c r="H127" i="1"/>
  <c r="I127" i="1"/>
  <c r="J127" i="1"/>
  <c r="K127" i="1"/>
  <c r="L127" i="1"/>
  <c r="C128" i="1"/>
  <c r="D128" i="1"/>
  <c r="E128" i="1"/>
  <c r="F128" i="1"/>
  <c r="G128" i="1"/>
  <c r="H128" i="1"/>
  <c r="I128" i="1"/>
  <c r="J128" i="1"/>
  <c r="K128" i="1"/>
  <c r="L128" i="1"/>
  <c r="C129" i="1"/>
  <c r="D129" i="1"/>
  <c r="E129" i="1"/>
  <c r="F129" i="1"/>
  <c r="G129" i="1"/>
  <c r="H129" i="1"/>
  <c r="I129" i="1"/>
  <c r="J129" i="1"/>
  <c r="K129" i="1"/>
  <c r="L129" i="1"/>
  <c r="C130" i="1"/>
  <c r="D130" i="1"/>
  <c r="E130" i="1"/>
  <c r="F130" i="1"/>
  <c r="G130" i="1"/>
  <c r="H130" i="1"/>
  <c r="I130" i="1"/>
  <c r="J130" i="1"/>
  <c r="K130" i="1"/>
  <c r="L130" i="1"/>
  <c r="C131" i="1"/>
  <c r="D131" i="1"/>
  <c r="E131" i="1"/>
  <c r="F131" i="1"/>
  <c r="G131" i="1"/>
  <c r="H131" i="1"/>
  <c r="I131" i="1"/>
  <c r="J131" i="1"/>
  <c r="K131" i="1"/>
  <c r="L131" i="1"/>
  <c r="C132" i="1"/>
  <c r="D132" i="1"/>
  <c r="E132" i="1"/>
  <c r="F132" i="1"/>
  <c r="G132" i="1"/>
  <c r="H132" i="1"/>
  <c r="I132" i="1"/>
  <c r="J132" i="1"/>
  <c r="K132" i="1"/>
  <c r="L132" i="1"/>
  <c r="C133" i="1"/>
  <c r="D133" i="1"/>
  <c r="E133" i="1"/>
  <c r="F133" i="1"/>
  <c r="G133" i="1"/>
  <c r="H133" i="1"/>
  <c r="I133" i="1"/>
  <c r="J133" i="1"/>
  <c r="K133" i="1"/>
  <c r="L133" i="1"/>
  <c r="C134" i="1"/>
  <c r="D134" i="1"/>
  <c r="E134" i="1"/>
  <c r="F134" i="1"/>
  <c r="G134" i="1"/>
  <c r="H134" i="1"/>
  <c r="I134" i="1"/>
  <c r="J134" i="1"/>
  <c r="K134" i="1"/>
  <c r="L134" i="1"/>
  <c r="C135" i="1"/>
  <c r="D135" i="1"/>
  <c r="E135" i="1"/>
  <c r="F135" i="1"/>
  <c r="G135" i="1"/>
  <c r="H135" i="1"/>
  <c r="I135" i="1"/>
  <c r="J135" i="1"/>
  <c r="K135" i="1"/>
  <c r="L135" i="1"/>
  <c r="C136" i="1"/>
  <c r="D136" i="1"/>
  <c r="E136" i="1"/>
  <c r="F136" i="1"/>
  <c r="G136" i="1"/>
  <c r="H136" i="1"/>
  <c r="I136" i="1"/>
  <c r="J136" i="1"/>
  <c r="K136" i="1"/>
  <c r="L136" i="1"/>
  <c r="C137" i="1"/>
  <c r="D137" i="1"/>
  <c r="E137" i="1"/>
  <c r="F137" i="1"/>
  <c r="G137" i="1"/>
  <c r="H137" i="1"/>
  <c r="I137" i="1"/>
  <c r="J137" i="1"/>
  <c r="K137" i="1"/>
  <c r="L137" i="1"/>
  <c r="C138" i="1"/>
  <c r="D138" i="1"/>
  <c r="E138" i="1"/>
  <c r="F138" i="1"/>
  <c r="G138" i="1"/>
  <c r="H138" i="1"/>
  <c r="I138" i="1"/>
  <c r="J138" i="1"/>
  <c r="K138" i="1"/>
  <c r="L138" i="1"/>
  <c r="C139" i="1"/>
  <c r="D139" i="1"/>
  <c r="E139" i="1"/>
  <c r="F139" i="1"/>
  <c r="G139" i="1"/>
  <c r="H139" i="1"/>
  <c r="I139" i="1"/>
  <c r="J139" i="1"/>
  <c r="K139" i="1"/>
  <c r="L139" i="1"/>
  <c r="C140" i="1"/>
  <c r="D140" i="1"/>
  <c r="E140" i="1"/>
  <c r="F140" i="1"/>
  <c r="G140" i="1"/>
  <c r="H140" i="1"/>
  <c r="I140" i="1"/>
  <c r="J140" i="1"/>
  <c r="K140" i="1"/>
  <c r="L140" i="1"/>
  <c r="C141" i="1"/>
  <c r="D141" i="1"/>
  <c r="E141" i="1"/>
  <c r="F141" i="1"/>
  <c r="G141" i="1"/>
  <c r="H141" i="1"/>
  <c r="I141" i="1"/>
  <c r="J141" i="1"/>
  <c r="K141" i="1"/>
  <c r="L141" i="1"/>
  <c r="C142" i="1"/>
  <c r="D142" i="1"/>
  <c r="E142" i="1"/>
  <c r="F142" i="1"/>
  <c r="G142" i="1"/>
  <c r="H142" i="1"/>
  <c r="I142" i="1"/>
  <c r="J142" i="1"/>
  <c r="K142" i="1"/>
  <c r="L142" i="1"/>
  <c r="C143" i="1"/>
  <c r="D143" i="1"/>
  <c r="E143" i="1"/>
  <c r="F143" i="1"/>
  <c r="G143" i="1"/>
  <c r="H143" i="1"/>
  <c r="I143" i="1"/>
  <c r="J143" i="1"/>
  <c r="K143" i="1"/>
  <c r="L143" i="1"/>
  <c r="C144" i="1"/>
  <c r="D144" i="1"/>
  <c r="E144" i="1"/>
  <c r="F144" i="1"/>
  <c r="G144" i="1"/>
  <c r="H144" i="1"/>
  <c r="I144" i="1"/>
  <c r="J144" i="1"/>
  <c r="K144" i="1"/>
  <c r="L144" i="1"/>
  <c r="C145" i="1"/>
  <c r="D145" i="1"/>
  <c r="E145" i="1"/>
  <c r="F145" i="1"/>
  <c r="G145" i="1"/>
  <c r="H145" i="1"/>
  <c r="I145" i="1"/>
  <c r="J145" i="1"/>
  <c r="K145" i="1"/>
  <c r="L145" i="1"/>
  <c r="C146" i="1"/>
  <c r="D146" i="1"/>
  <c r="E146" i="1"/>
  <c r="F146" i="1"/>
  <c r="G146" i="1"/>
  <c r="H146" i="1"/>
  <c r="I146" i="1"/>
  <c r="J146" i="1"/>
  <c r="K146" i="1"/>
  <c r="L146" i="1"/>
  <c r="C147" i="1"/>
  <c r="D147" i="1"/>
  <c r="E147" i="1"/>
  <c r="F147" i="1"/>
  <c r="G147" i="1"/>
  <c r="H147" i="1"/>
  <c r="I147" i="1"/>
  <c r="J147" i="1"/>
  <c r="K147" i="1"/>
  <c r="L147" i="1"/>
  <c r="C148" i="1"/>
  <c r="D148" i="1"/>
  <c r="E148" i="1"/>
  <c r="F148" i="1"/>
  <c r="G148" i="1"/>
  <c r="H148" i="1"/>
  <c r="I148" i="1"/>
  <c r="J148" i="1"/>
  <c r="K148" i="1"/>
  <c r="L148" i="1"/>
  <c r="C149" i="1"/>
  <c r="D149" i="1"/>
  <c r="E149" i="1"/>
  <c r="F149" i="1"/>
  <c r="G149" i="1"/>
  <c r="H149" i="1"/>
  <c r="I149" i="1"/>
  <c r="J149" i="1"/>
  <c r="K149" i="1"/>
  <c r="L149" i="1"/>
  <c r="C150" i="1"/>
  <c r="D150" i="1"/>
  <c r="E150" i="1"/>
  <c r="F150" i="1"/>
  <c r="G150" i="1"/>
  <c r="H150" i="1"/>
  <c r="I150" i="1"/>
  <c r="J150" i="1"/>
  <c r="K150" i="1"/>
  <c r="L150" i="1"/>
  <c r="C151" i="1"/>
  <c r="D151" i="1"/>
  <c r="E151" i="1"/>
  <c r="F151" i="1"/>
  <c r="G151" i="1"/>
  <c r="H151" i="1"/>
  <c r="I151" i="1"/>
  <c r="J151" i="1"/>
  <c r="K151" i="1"/>
  <c r="L151" i="1"/>
  <c r="C152" i="1"/>
  <c r="D152" i="1"/>
  <c r="E152" i="1"/>
  <c r="F152" i="1"/>
  <c r="G152" i="1"/>
  <c r="H152" i="1"/>
  <c r="I152" i="1"/>
  <c r="J152" i="1"/>
  <c r="K152" i="1"/>
  <c r="L152" i="1"/>
  <c r="C153" i="1"/>
  <c r="D153" i="1"/>
  <c r="E153" i="1"/>
  <c r="F153" i="1"/>
  <c r="G153" i="1"/>
  <c r="H153" i="1"/>
  <c r="I153" i="1"/>
  <c r="J153" i="1"/>
  <c r="K153" i="1"/>
  <c r="L153" i="1"/>
  <c r="C154" i="1"/>
  <c r="D154" i="1"/>
  <c r="E154" i="1"/>
  <c r="F154" i="1"/>
  <c r="G154" i="1"/>
  <c r="H154" i="1"/>
  <c r="I154" i="1"/>
  <c r="J154" i="1"/>
  <c r="K154" i="1"/>
  <c r="L154" i="1"/>
  <c r="C155" i="1"/>
  <c r="D155" i="1"/>
  <c r="E155" i="1"/>
  <c r="F155" i="1"/>
  <c r="G155" i="1"/>
  <c r="H155" i="1"/>
  <c r="I155" i="1"/>
  <c r="J155" i="1"/>
  <c r="K155" i="1"/>
  <c r="L155" i="1"/>
  <c r="C156" i="1"/>
  <c r="D156" i="1"/>
  <c r="E156" i="1"/>
  <c r="F156" i="1"/>
  <c r="G156" i="1"/>
  <c r="H156" i="1"/>
  <c r="I156" i="1"/>
  <c r="J156" i="1"/>
  <c r="K156" i="1"/>
  <c r="L156" i="1"/>
  <c r="C157" i="1"/>
  <c r="D157" i="1"/>
  <c r="E157" i="1"/>
  <c r="F157" i="1"/>
  <c r="G157" i="1"/>
  <c r="H157" i="1"/>
  <c r="I157" i="1"/>
  <c r="J157" i="1"/>
  <c r="K157" i="1"/>
  <c r="L157" i="1"/>
  <c r="C158" i="1"/>
  <c r="D158" i="1"/>
  <c r="E158" i="1"/>
  <c r="F158" i="1"/>
  <c r="G158" i="1"/>
  <c r="H158" i="1"/>
  <c r="I158" i="1"/>
  <c r="J158" i="1"/>
  <c r="K158" i="1"/>
  <c r="L158" i="1"/>
  <c r="C159" i="1"/>
  <c r="D159" i="1"/>
  <c r="E159" i="1"/>
  <c r="F159" i="1"/>
  <c r="G159" i="1"/>
  <c r="H159" i="1"/>
  <c r="I159" i="1"/>
  <c r="J159" i="1"/>
  <c r="K159" i="1"/>
  <c r="L159" i="1"/>
  <c r="C160" i="1"/>
  <c r="D160" i="1"/>
  <c r="E160" i="1"/>
  <c r="F160" i="1"/>
  <c r="G160" i="1"/>
  <c r="H160" i="1"/>
  <c r="I160" i="1"/>
  <c r="J160" i="1"/>
  <c r="K160" i="1"/>
  <c r="L160" i="1"/>
  <c r="C161" i="1"/>
  <c r="D161" i="1"/>
  <c r="E161" i="1"/>
  <c r="F161" i="1"/>
  <c r="G161" i="1"/>
  <c r="H161" i="1"/>
  <c r="I161" i="1"/>
  <c r="J161" i="1"/>
  <c r="K161" i="1"/>
  <c r="L161" i="1"/>
  <c r="C162" i="1"/>
  <c r="D162" i="1"/>
  <c r="E162" i="1"/>
  <c r="F162" i="1"/>
  <c r="G162" i="1"/>
  <c r="H162" i="1"/>
  <c r="I162" i="1"/>
  <c r="J162" i="1"/>
  <c r="K162" i="1"/>
  <c r="L162" i="1"/>
  <c r="C163" i="1"/>
  <c r="D163" i="1"/>
  <c r="E163" i="1"/>
  <c r="F163" i="1"/>
  <c r="G163" i="1"/>
  <c r="H163" i="1"/>
  <c r="I163" i="1"/>
  <c r="J163" i="1"/>
  <c r="K163" i="1"/>
  <c r="L163" i="1"/>
  <c r="C164" i="1"/>
  <c r="D164" i="1"/>
  <c r="E164" i="1"/>
  <c r="F164" i="1"/>
  <c r="G164" i="1"/>
  <c r="H164" i="1"/>
  <c r="I164" i="1"/>
  <c r="J164" i="1"/>
  <c r="K164" i="1"/>
  <c r="L164" i="1"/>
  <c r="C165" i="1"/>
  <c r="D165" i="1"/>
  <c r="E165" i="1"/>
  <c r="F165" i="1"/>
  <c r="G165" i="1"/>
  <c r="H165" i="1"/>
  <c r="I165" i="1"/>
  <c r="J165" i="1"/>
  <c r="K165" i="1"/>
  <c r="L165" i="1"/>
  <c r="C166" i="1"/>
  <c r="D166" i="1"/>
  <c r="E166" i="1"/>
  <c r="F166" i="1"/>
  <c r="G166" i="1"/>
  <c r="H166" i="1"/>
  <c r="I166" i="1"/>
  <c r="J166" i="1"/>
  <c r="K166" i="1"/>
  <c r="L166" i="1"/>
  <c r="C167" i="1"/>
  <c r="D167" i="1"/>
  <c r="E167" i="1"/>
  <c r="F167" i="1"/>
  <c r="G167" i="1"/>
  <c r="H167" i="1"/>
  <c r="I167" i="1"/>
  <c r="J167" i="1"/>
  <c r="K167" i="1"/>
  <c r="L167" i="1"/>
  <c r="C168" i="1"/>
  <c r="D168" i="1"/>
  <c r="E168" i="1"/>
  <c r="F168" i="1"/>
  <c r="G168" i="1"/>
  <c r="H168" i="1"/>
  <c r="I168" i="1"/>
  <c r="J168" i="1"/>
  <c r="K168" i="1"/>
  <c r="L168" i="1"/>
  <c r="C169" i="1"/>
  <c r="D169" i="1"/>
  <c r="E169" i="1"/>
  <c r="F169" i="1"/>
  <c r="G169" i="1"/>
  <c r="H169" i="1"/>
  <c r="I169" i="1"/>
  <c r="J169" i="1"/>
  <c r="K169" i="1"/>
  <c r="L169" i="1"/>
  <c r="C170" i="1"/>
  <c r="D170" i="1"/>
  <c r="E170" i="1"/>
  <c r="F170" i="1"/>
  <c r="G170" i="1"/>
  <c r="H170" i="1"/>
  <c r="I170" i="1"/>
  <c r="J170" i="1"/>
  <c r="K170" i="1"/>
  <c r="L170" i="1"/>
  <c r="C171" i="1"/>
  <c r="D171" i="1"/>
  <c r="E171" i="1"/>
  <c r="F171" i="1"/>
  <c r="G171" i="1"/>
  <c r="H171" i="1"/>
  <c r="I171" i="1"/>
  <c r="J171" i="1"/>
  <c r="K171" i="1"/>
  <c r="L171" i="1"/>
  <c r="C172" i="1"/>
  <c r="D172" i="1"/>
  <c r="E172" i="1"/>
  <c r="F172" i="1"/>
  <c r="G172" i="1"/>
  <c r="H172" i="1"/>
  <c r="I172" i="1"/>
  <c r="J172" i="1"/>
  <c r="K172" i="1"/>
  <c r="L172" i="1"/>
  <c r="C173" i="1"/>
  <c r="D173" i="1"/>
  <c r="E173" i="1"/>
  <c r="F173" i="1"/>
  <c r="G173" i="1"/>
  <c r="H173" i="1"/>
  <c r="I173" i="1"/>
  <c r="J173" i="1"/>
  <c r="K173" i="1"/>
  <c r="L173" i="1"/>
  <c r="C174" i="1"/>
  <c r="D174" i="1"/>
  <c r="E174" i="1"/>
  <c r="F174" i="1"/>
  <c r="G174" i="1"/>
  <c r="H174" i="1"/>
  <c r="I174" i="1"/>
  <c r="J174" i="1"/>
  <c r="K174" i="1"/>
  <c r="L174" i="1"/>
  <c r="C175" i="1"/>
  <c r="D175" i="1"/>
  <c r="E175" i="1"/>
  <c r="F175" i="1"/>
  <c r="G175" i="1"/>
  <c r="H175" i="1"/>
  <c r="I175" i="1"/>
  <c r="J175" i="1"/>
  <c r="K175" i="1"/>
  <c r="L175" i="1"/>
  <c r="C176" i="1"/>
  <c r="D176" i="1"/>
  <c r="E176" i="1"/>
  <c r="F176" i="1"/>
  <c r="G176" i="1"/>
  <c r="H176" i="1"/>
  <c r="I176" i="1"/>
  <c r="J176" i="1"/>
  <c r="K176" i="1"/>
  <c r="L176" i="1"/>
  <c r="C177" i="1"/>
  <c r="D177" i="1"/>
  <c r="E177" i="1"/>
  <c r="F177" i="1"/>
  <c r="G177" i="1"/>
  <c r="H177" i="1"/>
  <c r="I177" i="1"/>
  <c r="J177" i="1"/>
  <c r="K177" i="1"/>
  <c r="L177" i="1"/>
  <c r="C178" i="1"/>
  <c r="D178" i="1"/>
  <c r="E178" i="1"/>
  <c r="F178" i="1"/>
  <c r="G178" i="1"/>
  <c r="H178" i="1"/>
  <c r="I178" i="1"/>
  <c r="J178" i="1"/>
  <c r="K178" i="1"/>
  <c r="L178" i="1"/>
  <c r="C179" i="1"/>
  <c r="D179" i="1"/>
  <c r="E179" i="1"/>
  <c r="F179" i="1"/>
  <c r="G179" i="1"/>
  <c r="H179" i="1"/>
  <c r="I179" i="1"/>
  <c r="J179" i="1"/>
  <c r="K179" i="1"/>
  <c r="L179" i="1"/>
  <c r="C180" i="1"/>
  <c r="D180" i="1"/>
  <c r="E180" i="1"/>
  <c r="F180" i="1"/>
  <c r="G180" i="1"/>
  <c r="H180" i="1"/>
  <c r="I180" i="1"/>
  <c r="J180" i="1"/>
  <c r="K180" i="1"/>
  <c r="L180" i="1"/>
  <c r="C181" i="1"/>
  <c r="D181" i="1"/>
  <c r="E181" i="1"/>
  <c r="F181" i="1"/>
  <c r="G181" i="1"/>
  <c r="H181" i="1"/>
  <c r="I181" i="1"/>
  <c r="J181" i="1"/>
  <c r="K181" i="1"/>
  <c r="L181" i="1"/>
  <c r="C182" i="1"/>
  <c r="D182" i="1"/>
  <c r="E182" i="1"/>
  <c r="F182" i="1"/>
  <c r="G182" i="1"/>
  <c r="H182" i="1"/>
  <c r="I182" i="1"/>
  <c r="J182" i="1"/>
  <c r="K182" i="1"/>
  <c r="L182" i="1"/>
  <c r="C183" i="1"/>
  <c r="D183" i="1"/>
  <c r="E183" i="1"/>
  <c r="F183" i="1"/>
  <c r="G183" i="1"/>
  <c r="H183" i="1"/>
  <c r="I183" i="1"/>
  <c r="J183" i="1"/>
  <c r="K183" i="1"/>
  <c r="L183" i="1"/>
  <c r="G184" i="1"/>
  <c r="H184" i="1"/>
  <c r="I184" i="1"/>
  <c r="J184" i="1"/>
  <c r="K184" i="1"/>
  <c r="L184" i="1"/>
  <c r="J105" i="1"/>
  <c r="I105" i="1"/>
  <c r="H105" i="1"/>
  <c r="G105" i="1"/>
  <c r="F105" i="1"/>
  <c r="E105" i="1"/>
  <c r="D105" i="1"/>
  <c r="C105" i="1"/>
  <c r="AM84" i="1"/>
  <c r="E184" i="1" s="1"/>
  <c r="AL84" i="1"/>
  <c r="C184" i="1" s="1"/>
  <c r="A82" i="5" l="1"/>
  <c r="BF84" i="4"/>
  <c r="BG84" i="4"/>
  <c r="BP84" i="4"/>
  <c r="C34" i="3"/>
  <c r="L5" i="3"/>
  <c r="D184" i="1"/>
  <c r="F184" i="1"/>
  <c r="BD84" i="4"/>
  <c r="BJ84" i="4"/>
  <c r="BE84" i="4"/>
  <c r="BK84" i="4"/>
  <c r="BN84" i="4"/>
  <c r="BM84" i="4"/>
  <c r="BQ84" i="4"/>
  <c r="M80" i="3" l="1"/>
  <c r="M25" i="3"/>
  <c r="M10" i="3"/>
  <c r="M8" i="3"/>
  <c r="M42" i="3"/>
  <c r="M35" i="3"/>
  <c r="M73" i="3"/>
  <c r="M57" i="3"/>
  <c r="M40" i="3"/>
  <c r="M74" i="3"/>
  <c r="M9" i="3"/>
  <c r="M41" i="3"/>
  <c r="M24" i="3"/>
  <c r="M56" i="3"/>
  <c r="M19" i="3"/>
  <c r="M51" i="3"/>
  <c r="M64" i="3"/>
  <c r="M65" i="3"/>
  <c r="M68" i="3"/>
  <c r="M16" i="3"/>
  <c r="M26" i="3"/>
  <c r="M32" i="3"/>
  <c r="M48" i="3"/>
  <c r="M58" i="3"/>
  <c r="M67" i="3"/>
  <c r="M17" i="3"/>
  <c r="M33" i="3"/>
  <c r="M49" i="3"/>
  <c r="M5" i="3"/>
  <c r="M11" i="3"/>
  <c r="M27" i="3"/>
  <c r="M43" i="3"/>
  <c r="M77" i="3"/>
  <c r="M63" i="3"/>
  <c r="M70" i="3"/>
  <c r="M76" i="3"/>
  <c r="M13" i="3"/>
  <c r="M15" i="3"/>
  <c r="M21" i="3"/>
  <c r="M23" i="3"/>
  <c r="M29" i="3"/>
  <c r="M31" i="3"/>
  <c r="M37" i="3"/>
  <c r="M39" i="3"/>
  <c r="M45" i="3"/>
  <c r="M47" i="3"/>
  <c r="M53" i="3"/>
  <c r="M55" i="3"/>
  <c r="M60" i="3"/>
  <c r="M69" i="3"/>
  <c r="M79" i="3"/>
  <c r="M59" i="3"/>
  <c r="M75" i="3"/>
  <c r="M18" i="3"/>
  <c r="M34" i="3"/>
  <c r="M50" i="3"/>
  <c r="M66" i="3"/>
  <c r="M82" i="3"/>
  <c r="M83" i="3"/>
  <c r="M61" i="3"/>
  <c r="M81" i="3"/>
  <c r="M72" i="3"/>
  <c r="M12" i="3"/>
  <c r="M20" i="3"/>
  <c r="M28" i="3"/>
  <c r="M36" i="3"/>
  <c r="M44" i="3"/>
  <c r="M52" i="3"/>
  <c r="M7" i="3"/>
  <c r="M71" i="3"/>
  <c r="M6" i="3"/>
  <c r="M14" i="3"/>
  <c r="M22" i="3"/>
  <c r="M30" i="3"/>
  <c r="M38" i="3"/>
  <c r="M46" i="3"/>
  <c r="M54" i="3"/>
  <c r="M62" i="3"/>
  <c r="M78" i="3"/>
  <c r="N68" i="3" l="1"/>
  <c r="N63" i="3"/>
  <c r="O33" i="3"/>
  <c r="O67" i="3"/>
  <c r="O5" i="3"/>
  <c r="N52" i="3"/>
  <c r="N36" i="3"/>
  <c r="N10" i="3"/>
  <c r="O60" i="3"/>
  <c r="O32" i="3"/>
  <c r="N83" i="3"/>
  <c r="N31" i="3"/>
  <c r="N76" i="3"/>
  <c r="N60" i="3"/>
  <c r="N44" i="3"/>
  <c r="N24" i="3"/>
  <c r="O76" i="3"/>
  <c r="O48" i="3"/>
  <c r="O16" i="3"/>
  <c r="N71" i="3"/>
  <c r="N47" i="3"/>
  <c r="N9" i="3"/>
  <c r="O15" i="3"/>
  <c r="N80" i="3"/>
  <c r="N72" i="3"/>
  <c r="N64" i="3"/>
  <c r="N56" i="3"/>
  <c r="N48" i="3"/>
  <c r="N40" i="3"/>
  <c r="N30" i="3"/>
  <c r="N16" i="3"/>
  <c r="N5" i="3"/>
  <c r="O68" i="3"/>
  <c r="O54" i="3"/>
  <c r="O40" i="3"/>
  <c r="O24" i="3"/>
  <c r="O10" i="3"/>
  <c r="N77" i="3"/>
  <c r="N67" i="3"/>
  <c r="N55" i="3"/>
  <c r="N39" i="3"/>
  <c r="N21" i="3"/>
  <c r="O77" i="3"/>
  <c r="O49" i="3"/>
  <c r="O7" i="3"/>
  <c r="N82" i="3"/>
  <c r="N78" i="3"/>
  <c r="N74" i="3"/>
  <c r="N70" i="3"/>
  <c r="N66" i="3"/>
  <c r="N62" i="3"/>
  <c r="N58" i="3"/>
  <c r="N54" i="3"/>
  <c r="N50" i="3"/>
  <c r="N46" i="3"/>
  <c r="N42" i="3"/>
  <c r="N38" i="3"/>
  <c r="N32" i="3"/>
  <c r="N28" i="3"/>
  <c r="N20" i="3"/>
  <c r="N12" i="3"/>
  <c r="N8" i="3"/>
  <c r="O80" i="3"/>
  <c r="O72" i="3"/>
  <c r="O64" i="3"/>
  <c r="O56" i="3"/>
  <c r="O52" i="3"/>
  <c r="O44" i="3"/>
  <c r="O36" i="3"/>
  <c r="O28" i="3"/>
  <c r="O20" i="3"/>
  <c r="O12" i="3"/>
  <c r="O8" i="3"/>
  <c r="N79" i="3"/>
  <c r="N75" i="3"/>
  <c r="N59" i="3"/>
  <c r="N51" i="3"/>
  <c r="N43" i="3"/>
  <c r="N35" i="3"/>
  <c r="N27" i="3"/>
  <c r="N17" i="3"/>
  <c r="O79" i="3"/>
  <c r="O75" i="3"/>
  <c r="O57" i="3"/>
  <c r="O41" i="3"/>
  <c r="O23" i="3"/>
  <c r="N23" i="3"/>
  <c r="N18" i="3"/>
  <c r="O9" i="3"/>
  <c r="N34" i="3"/>
  <c r="N26" i="3"/>
  <c r="N22" i="3"/>
  <c r="N14" i="3"/>
  <c r="N6" i="3"/>
  <c r="O82" i="3"/>
  <c r="O78" i="3"/>
  <c r="O74" i="3"/>
  <c r="O70" i="3"/>
  <c r="O66" i="3"/>
  <c r="O62" i="3"/>
  <c r="O58" i="3"/>
  <c r="O50" i="3"/>
  <c r="O46" i="3"/>
  <c r="O42" i="3"/>
  <c r="O38" i="3"/>
  <c r="O34" i="3"/>
  <c r="O30" i="3"/>
  <c r="O26" i="3"/>
  <c r="O22" i="3"/>
  <c r="O18" i="3"/>
  <c r="O14" i="3"/>
  <c r="O6" i="3"/>
  <c r="N81" i="3"/>
  <c r="N73" i="3"/>
  <c r="N69" i="3"/>
  <c r="N65" i="3"/>
  <c r="N61" i="3"/>
  <c r="N57" i="3"/>
  <c r="N53" i="3"/>
  <c r="N49" i="3"/>
  <c r="N45" i="3"/>
  <c r="N41" i="3"/>
  <c r="N37" i="3"/>
  <c r="N33" i="3"/>
  <c r="N29" i="3"/>
  <c r="N25" i="3"/>
  <c r="N19" i="3"/>
  <c r="N13" i="3"/>
  <c r="O83" i="3"/>
  <c r="O71" i="3"/>
  <c r="O63" i="3"/>
  <c r="O53" i="3"/>
  <c r="O45" i="3"/>
  <c r="O37" i="3"/>
  <c r="O29" i="3"/>
  <c r="O19" i="3"/>
  <c r="O11" i="3"/>
  <c r="N15" i="3"/>
  <c r="N11" i="3"/>
  <c r="N7" i="3"/>
  <c r="O81" i="3"/>
  <c r="O73" i="3"/>
  <c r="O69" i="3"/>
  <c r="O65" i="3"/>
  <c r="O61" i="3"/>
  <c r="O55" i="3"/>
  <c r="O51" i="3"/>
  <c r="O47" i="3"/>
  <c r="O43" i="3"/>
  <c r="O39" i="3"/>
  <c r="O35" i="3"/>
  <c r="O31" i="3"/>
  <c r="O25" i="3"/>
  <c r="O21" i="3"/>
  <c r="O17" i="3"/>
  <c r="O13" i="3"/>
  <c r="O27" i="3"/>
  <c r="O59" i="3"/>
</calcChain>
</file>

<file path=xl/sharedStrings.xml><?xml version="1.0" encoding="utf-8"?>
<sst xmlns="http://schemas.openxmlformats.org/spreadsheetml/2006/main" count="741" uniqueCount="144">
  <si>
    <t>Banyule</t>
  </si>
  <si>
    <t>Brimbank</t>
  </si>
  <si>
    <t>Darebin</t>
  </si>
  <si>
    <t>Hobsons Bay</t>
  </si>
  <si>
    <t>Hume</t>
  </si>
  <si>
    <t>Maribyrnong</t>
  </si>
  <si>
    <t>Melbourne</t>
  </si>
  <si>
    <t>Melton</t>
  </si>
  <si>
    <t>Moonee Valley</t>
  </si>
  <si>
    <t>Moreland</t>
  </si>
  <si>
    <t>Nillumbik</t>
  </si>
  <si>
    <t>Whittlesea</t>
  </si>
  <si>
    <t>Wyndham</t>
  </si>
  <si>
    <t>Yarra</t>
  </si>
  <si>
    <t>Alpine</t>
  </si>
  <si>
    <t>Bass Coast</t>
  </si>
  <si>
    <t>Baw Baw</t>
  </si>
  <si>
    <t>Benalla</t>
  </si>
  <si>
    <t>Boroondara</t>
  </si>
  <si>
    <t>East Gippsland</t>
  </si>
  <si>
    <t>Greater Shepparton</t>
  </si>
  <si>
    <t>Indigo</t>
  </si>
  <si>
    <t>Knox</t>
  </si>
  <si>
    <t>Latrobe</t>
  </si>
  <si>
    <t>Manningham</t>
  </si>
  <si>
    <t>Mansfield</t>
  </si>
  <si>
    <t>Maroondah</t>
  </si>
  <si>
    <t>Mitchell</t>
  </si>
  <si>
    <t>Moira</t>
  </si>
  <si>
    <t>Monash</t>
  </si>
  <si>
    <t>Murrindindi</t>
  </si>
  <si>
    <t>South Gippsland</t>
  </si>
  <si>
    <t>Strathbogie</t>
  </si>
  <si>
    <t>Towong</t>
  </si>
  <si>
    <t>Wangaratta</t>
  </si>
  <si>
    <t>Wellington</t>
  </si>
  <si>
    <t>Whitehorse</t>
  </si>
  <si>
    <t>Wodonga</t>
  </si>
  <si>
    <t>Yarra Ranges</t>
  </si>
  <si>
    <t>Bayside</t>
  </si>
  <si>
    <t>Cardinia</t>
  </si>
  <si>
    <t>Casey</t>
  </si>
  <si>
    <t>Frankston</t>
  </si>
  <si>
    <t>Glen Eira</t>
  </si>
  <si>
    <t>Greater Dandenong</t>
  </si>
  <si>
    <t>Kingston</t>
  </si>
  <si>
    <t>Mornington Peninsula</t>
  </si>
  <si>
    <t>Port Phillip</t>
  </si>
  <si>
    <t>Stonnington</t>
  </si>
  <si>
    <t>Ararat</t>
  </si>
  <si>
    <t>Ballarat</t>
  </si>
  <si>
    <t>Buloke</t>
  </si>
  <si>
    <t>Campaspe</t>
  </si>
  <si>
    <t>Central Goldfields</t>
  </si>
  <si>
    <t>Colac-Otway</t>
  </si>
  <si>
    <t>Corangamite</t>
  </si>
  <si>
    <t>Gannawarra</t>
  </si>
  <si>
    <t>Glenelg</t>
  </si>
  <si>
    <t>Golden Plains</t>
  </si>
  <si>
    <t>Greater Bendigo</t>
  </si>
  <si>
    <t>Greater Geelong</t>
  </si>
  <si>
    <t>Hepburn</t>
  </si>
  <si>
    <t>Hindmarsh</t>
  </si>
  <si>
    <t>Horsham</t>
  </si>
  <si>
    <t>Loddon</t>
  </si>
  <si>
    <t>Macedon Ranges</t>
  </si>
  <si>
    <t>Mildura</t>
  </si>
  <si>
    <t>Moorabool</t>
  </si>
  <si>
    <t>Mount Alexander</t>
  </si>
  <si>
    <t>Moyne</t>
  </si>
  <si>
    <t>Northern Grampians</t>
  </si>
  <si>
    <t>Pyrenees</t>
  </si>
  <si>
    <t>Queenscliffe</t>
  </si>
  <si>
    <t>Southern Grampians</t>
  </si>
  <si>
    <t>Surf Coast</t>
  </si>
  <si>
    <t>Swan Hill</t>
  </si>
  <si>
    <t>Warrnambool</t>
  </si>
  <si>
    <t>West Wimmera</t>
  </si>
  <si>
    <t>Yarriambiack</t>
  </si>
  <si>
    <t>Not family incident related</t>
  </si>
  <si>
    <t>Family incident related</t>
  </si>
  <si>
    <t>2010-11</t>
  </si>
  <si>
    <t>2011-12</t>
  </si>
  <si>
    <t>2012-13</t>
  </si>
  <si>
    <t>2013-14</t>
  </si>
  <si>
    <t>2014-15</t>
  </si>
  <si>
    <t>Rates of Crime Against the Person by Whether Family Incident Related or Not</t>
  </si>
  <si>
    <t>POPULATIONS FOR CALCUALATING RATES</t>
  </si>
  <si>
    <t>Rate</t>
  </si>
  <si>
    <t>Per cent</t>
  </si>
  <si>
    <t>Numerical</t>
  </si>
  <si>
    <t>……………...(number per 100,000 population)………………</t>
  </si>
  <si>
    <t>Number</t>
  </si>
  <si>
    <t>Victoria</t>
  </si>
  <si>
    <t>Non-family offences</t>
  </si>
  <si>
    <t>Family offences</t>
  </si>
  <si>
    <t>2010/11</t>
  </si>
  <si>
    <t>2011/12</t>
  </si>
  <si>
    <t>2012/13</t>
  </si>
  <si>
    <t>2013/14</t>
  </si>
  <si>
    <t>2014/15</t>
  </si>
  <si>
    <t>Males</t>
  </si>
  <si>
    <t>Females</t>
  </si>
  <si>
    <r>
      <t>Total</t>
    </r>
    <r>
      <rPr>
        <vertAlign val="superscript"/>
        <sz val="12"/>
        <color theme="1"/>
        <rFont val="Calibri"/>
        <family val="2"/>
        <scheme val="minor"/>
      </rPr>
      <t/>
    </r>
  </si>
  <si>
    <r>
      <t>Total</t>
    </r>
    <r>
      <rPr>
        <b/>
        <sz val="12"/>
        <color rgb="FFCE3429"/>
        <rFont val="TradeGothic"/>
        <family val="2"/>
      </rPr>
      <t/>
    </r>
  </si>
  <si>
    <t>≤ 3</t>
  </si>
  <si>
    <t>Nilumbik</t>
  </si>
  <si>
    <t>Warnambool</t>
  </si>
  <si>
    <t>Persons</t>
  </si>
  <si>
    <t>Rate (per 100,000 population)</t>
  </si>
  <si>
    <t>2015-16</t>
  </si>
  <si>
    <t>2016-17</t>
  </si>
  <si>
    <t>2017-18</t>
  </si>
  <si>
    <t>2018-19</t>
  </si>
  <si>
    <t>2015/16</t>
  </si>
  <si>
    <t>2016/17</t>
  </si>
  <si>
    <t>2017/18</t>
  </si>
  <si>
    <t>2018/19</t>
  </si>
  <si>
    <t>2019-20</t>
  </si>
  <si>
    <t>2020-21</t>
  </si>
  <si>
    <t>2021-22</t>
  </si>
  <si>
    <t>2022-23</t>
  </si>
  <si>
    <t>2019/20</t>
  </si>
  <si>
    <t>2021/22</t>
  </si>
  <si>
    <t>2022/23</t>
  </si>
  <si>
    <t>2020/21</t>
  </si>
  <si>
    <t>Note: figures for 2020/21 are for the 12 months from October 2020 to Sept 2021</t>
  </si>
  <si>
    <t>All other years are from July to June</t>
  </si>
  <si>
    <t>2023/24</t>
  </si>
  <si>
    <t>2024/25</t>
  </si>
  <si>
    <t>2025/26</t>
  </si>
  <si>
    <t>2026/27</t>
  </si>
  <si>
    <t>2023-24</t>
  </si>
  <si>
    <t>2024-25</t>
  </si>
  <si>
    <t>2025-26</t>
  </si>
  <si>
    <t>2026-27</t>
  </si>
  <si>
    <t>2026-7</t>
  </si>
  <si>
    <t>Family Incidents</t>
  </si>
  <si>
    <t>Family violence related Victim reports for Crimes against the person offences by sex and Local Government Area - July 2010 to June 2023</t>
  </si>
  <si>
    <t>Crimes against the person offences by family violence flag, police region and local government area, July 2010 to June 2023</t>
  </si>
  <si>
    <t>Source: Crime Statistics Agency, 2024</t>
  </si>
  <si>
    <t>Violent Offences: Rates of crimes against the person by family incident flag, by municipality, 2010/11 to 2023/24</t>
  </si>
  <si>
    <t>Change: 2010/11 to 2023/24</t>
  </si>
  <si>
    <t>Family incident-related victim reports where the principal offence was crimes against the person, by sex of victim and municipality, 2010-2024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</si>
</sst>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3">
    <font>
      <sz val="11"/>
      <color theme="1"/>
      <name val="Roboto Condensed Ligh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TradeGothic-Light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1"/>
      <name val="Roboto Condensed Light"/>
    </font>
    <font>
      <b/>
      <sz val="12"/>
      <color theme="1"/>
      <name val="TradeGothic"/>
      <family val="2"/>
    </font>
    <font>
      <sz val="11"/>
      <color theme="1"/>
      <name val="Calibri Light"/>
      <family val="2"/>
      <scheme val="major"/>
    </font>
    <font>
      <b/>
      <sz val="11"/>
      <color theme="1"/>
      <name val="Roboto Condensed"/>
    </font>
    <font>
      <i/>
      <sz val="11"/>
      <color theme="1"/>
      <name val="Roboto Condensed Light"/>
    </font>
    <font>
      <sz val="12"/>
      <color theme="1"/>
      <name val="TradeGothic"/>
    </font>
    <font>
      <sz val="10"/>
      <color theme="1"/>
      <name val="TradeGothic"/>
    </font>
    <font>
      <b/>
      <sz val="14"/>
      <color theme="1"/>
      <name val="TradeGothic"/>
      <family val="2"/>
    </font>
    <font>
      <b/>
      <sz val="14"/>
      <color theme="1"/>
      <name val="Roboto Condensed Light"/>
    </font>
    <font>
      <sz val="7.5"/>
      <name val="Times New Roman"/>
      <family val="1"/>
    </font>
    <font>
      <sz val="11"/>
      <color theme="1"/>
      <name val="Garamond"/>
      <family val="1"/>
    </font>
    <font>
      <sz val="8"/>
      <color theme="1"/>
      <name val="Garamond"/>
      <family val="1"/>
    </font>
    <font>
      <sz val="11"/>
      <color theme="0"/>
      <name val="Garamond"/>
      <family val="1"/>
    </font>
    <font>
      <sz val="8"/>
      <color theme="0"/>
      <name val="Garamond"/>
      <family val="1"/>
    </font>
    <font>
      <sz val="9"/>
      <color theme="1"/>
      <name val="Garamond"/>
      <family val="1"/>
    </font>
    <font>
      <sz val="10"/>
      <color theme="1"/>
      <name val="Garamond"/>
      <family val="1"/>
    </font>
    <font>
      <sz val="6"/>
      <color theme="1"/>
      <name val="Garamond"/>
      <family val="1"/>
    </font>
    <font>
      <sz val="11"/>
      <color theme="1"/>
      <name val="Roboto Condensed Light"/>
    </font>
    <font>
      <sz val="11"/>
      <color theme="0"/>
      <name val="Calibri"/>
      <family val="2"/>
      <scheme val="minor"/>
    </font>
    <font>
      <sz val="20"/>
      <color rgb="FFFFFF00"/>
      <name val="Garamond"/>
      <family val="1"/>
    </font>
    <font>
      <sz val="12"/>
      <color theme="1"/>
      <name val="Garamond"/>
      <family val="1"/>
    </font>
    <font>
      <sz val="12"/>
      <color theme="0"/>
      <name val="Garamond"/>
      <family val="1"/>
    </font>
    <font>
      <vertAlign val="superscript"/>
      <sz val="12"/>
      <color theme="1"/>
      <name val="Calibri"/>
      <family val="2"/>
      <scheme val="minor"/>
    </font>
    <font>
      <b/>
      <sz val="12"/>
      <color rgb="FFCE3429"/>
      <name val="TradeGothic"/>
      <family val="2"/>
    </font>
    <font>
      <sz val="7.5"/>
      <name val="Garamond"/>
      <family val="1"/>
    </font>
    <font>
      <i/>
      <sz val="11"/>
      <color theme="1"/>
      <name val="Garamond"/>
      <family val="1"/>
    </font>
    <font>
      <sz val="10.5"/>
      <color theme="1"/>
      <name val="Garamond"/>
      <family val="1"/>
    </font>
    <font>
      <i/>
      <sz val="8"/>
      <color indexed="8"/>
      <name val="FrnkGothITC Bk BT"/>
    </font>
    <font>
      <sz val="8"/>
      <name val="FrnkGothITC Bk BT"/>
    </font>
    <font>
      <b/>
      <sz val="8"/>
      <color indexed="8"/>
      <name val="FrnkGothITC Bk BT"/>
    </font>
    <font>
      <sz val="7"/>
      <color indexed="8"/>
      <name val="FrnkGothITC Bk BT"/>
    </font>
    <font>
      <u/>
      <sz val="10"/>
      <color indexed="12"/>
      <name val="Arial"/>
      <family val="2"/>
    </font>
    <font>
      <u/>
      <sz val="10.5"/>
      <color rgb="FFCE3429"/>
      <name val="Roboto Condensed Light"/>
    </font>
    <font>
      <sz val="9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2"/>
      <name val="Roboto Condensed"/>
    </font>
    <font>
      <sz val="7"/>
      <color theme="0"/>
      <name val="Calibri"/>
      <family val="2"/>
      <scheme val="minor"/>
    </font>
    <font>
      <sz val="5"/>
      <color theme="1"/>
      <name val="Calibri"/>
      <family val="2"/>
      <scheme val="minor"/>
    </font>
    <font>
      <sz val="11"/>
      <color rgb="FFFFFF99"/>
      <name val="Calibri"/>
      <family val="2"/>
      <scheme val="minor"/>
    </font>
    <font>
      <sz val="9"/>
      <color theme="5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Roboto Condensed Light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1"/>
      <name val="Garamond"/>
      <family val="1"/>
    </font>
    <font>
      <b/>
      <sz val="11"/>
      <color theme="1"/>
      <name val="Garamond"/>
      <family val="1"/>
    </font>
    <font>
      <sz val="9"/>
      <color theme="0"/>
      <name val="Garamond"/>
      <family val="1"/>
    </font>
    <font>
      <b/>
      <sz val="7"/>
      <color theme="0"/>
      <name val="Calibri"/>
      <family val="2"/>
      <scheme val="minor"/>
    </font>
    <font>
      <b/>
      <sz val="11"/>
      <color theme="0"/>
      <name val="Garamond"/>
      <family val="1"/>
    </font>
    <font>
      <sz val="8"/>
      <color theme="0"/>
      <name val="Calibri"/>
      <family val="2"/>
      <scheme val="minor"/>
    </font>
    <font>
      <sz val="13"/>
      <color rgb="FFFFFF99"/>
      <name val="Garamond"/>
      <family val="1"/>
    </font>
    <font>
      <b/>
      <sz val="11"/>
      <name val="Arial"/>
      <family val="2"/>
    </font>
    <font>
      <sz val="15"/>
      <color theme="1"/>
      <name val="Garamond"/>
      <family val="1"/>
    </font>
    <font>
      <sz val="8"/>
      <name val="Roboto Condensed Light"/>
    </font>
  </fonts>
  <fills count="2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theme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medium">
        <color rgb="FFCE3429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rgb="FFC00000"/>
      </top>
      <bottom/>
      <diagonal/>
    </border>
    <border>
      <left/>
      <right/>
      <top style="thin">
        <color theme="4" tint="-0.49998474074526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3">
    <xf numFmtId="0" fontId="0" fillId="0" borderId="0"/>
    <xf numFmtId="0" fontId="6" fillId="0" borderId="0"/>
    <xf numFmtId="0" fontId="7" fillId="0" borderId="0"/>
    <xf numFmtId="0" fontId="4" fillId="0" borderId="0"/>
    <xf numFmtId="0" fontId="35" fillId="12" borderId="6">
      <alignment horizontal="right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7" fontId="36" fillId="12" borderId="0">
      <alignment horizontal="right"/>
    </xf>
    <xf numFmtId="37" fontId="37" fillId="12" borderId="0">
      <alignment horizontal="right"/>
    </xf>
    <xf numFmtId="37" fontId="35" fillId="12" borderId="0">
      <alignment horizontal="right"/>
    </xf>
    <xf numFmtId="37" fontId="36" fillId="12" borderId="0">
      <alignment horizontal="right"/>
    </xf>
    <xf numFmtId="0" fontId="38" fillId="12" borderId="0">
      <alignment horizontal="left"/>
    </xf>
    <xf numFmtId="0" fontId="31" fillId="0" borderId="4" applyNumberFormat="0" applyAlignment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1" fillId="0" borderId="0"/>
    <xf numFmtId="0" fontId="3" fillId="0" borderId="0"/>
    <xf numFmtId="0" fontId="3" fillId="0" borderId="0"/>
    <xf numFmtId="0" fontId="25" fillId="0" borderId="0"/>
    <xf numFmtId="0" fontId="42" fillId="0" borderId="0"/>
    <xf numFmtId="0" fontId="3" fillId="0" borderId="0"/>
    <xf numFmtId="0" fontId="41" fillId="0" borderId="0"/>
    <xf numFmtId="0" fontId="6" fillId="0" borderId="0"/>
    <xf numFmtId="0" fontId="43" fillId="0" borderId="0"/>
    <xf numFmtId="0" fontId="3" fillId="0" borderId="0"/>
    <xf numFmtId="0" fontId="42" fillId="0" borderId="0"/>
    <xf numFmtId="0" fontId="42" fillId="0" borderId="0"/>
    <xf numFmtId="0" fontId="3" fillId="0" borderId="0"/>
    <xf numFmtId="0" fontId="3" fillId="0" borderId="0"/>
    <xf numFmtId="0" fontId="3" fillId="7" borderId="5" applyNumberFormat="0" applyFont="0" applyAlignment="0" applyProtection="0"/>
    <xf numFmtId="9" fontId="2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5" fillId="12" borderId="0">
      <alignment horizontal="right"/>
    </xf>
    <xf numFmtId="0" fontId="36" fillId="12" borderId="0">
      <alignment horizontal="left"/>
    </xf>
    <xf numFmtId="0" fontId="37" fillId="12" borderId="0">
      <alignment horizontal="left"/>
    </xf>
    <xf numFmtId="0" fontId="35" fillId="12" borderId="0">
      <alignment horizontal="left"/>
    </xf>
    <xf numFmtId="0" fontId="36" fillId="12" borderId="0">
      <alignment horizontal="left"/>
    </xf>
    <xf numFmtId="0" fontId="44" fillId="8" borderId="0">
      <alignment horizontal="center" vertical="center"/>
    </xf>
    <xf numFmtId="3" fontId="60" fillId="19" borderId="9" applyAlignment="0" applyProtection="0"/>
  </cellStyleXfs>
  <cellXfs count="150">
    <xf numFmtId="0" fontId="0" fillId="0" borderId="0" xfId="0"/>
    <xf numFmtId="0" fontId="1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10" fillId="0" borderId="0" xfId="0" applyFont="1"/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3" fontId="0" fillId="0" borderId="1" xfId="0" applyNumberFormat="1" applyBorder="1" applyAlignment="1">
      <alignment horizontal="center" vertical="center"/>
    </xf>
    <xf numFmtId="3" fontId="17" fillId="0" borderId="3" xfId="0" applyNumberFormat="1" applyFont="1" applyBorder="1" applyAlignment="1" applyProtection="1">
      <alignment horizontal="right" vertical="center"/>
      <protection hidden="1"/>
    </xf>
    <xf numFmtId="3" fontId="0" fillId="0" borderId="0" xfId="0" applyNumberFormat="1"/>
    <xf numFmtId="0" fontId="0" fillId="0" borderId="1" xfId="1" applyFont="1" applyBorder="1" applyAlignment="1">
      <alignment horizontal="left" vertical="center"/>
    </xf>
    <xf numFmtId="3" fontId="0" fillId="0" borderId="1" xfId="1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left"/>
    </xf>
    <xf numFmtId="3" fontId="8" fillId="0" borderId="1" xfId="0" applyNumberFormat="1" applyFont="1" applyBorder="1" applyAlignment="1">
      <alignment horizontal="center"/>
    </xf>
    <xf numFmtId="3" fontId="0" fillId="0" borderId="3" xfId="0" applyNumberFormat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 applyProtection="1">
      <alignment vertical="center"/>
      <protection hidden="1"/>
    </xf>
    <xf numFmtId="0" fontId="18" fillId="6" borderId="0" xfId="0" applyFont="1" applyFill="1" applyAlignment="1" applyProtection="1">
      <alignment vertical="center"/>
      <protection hidden="1"/>
    </xf>
    <xf numFmtId="0" fontId="19" fillId="0" borderId="0" xfId="0" applyFont="1" applyAlignment="1" applyProtection="1">
      <alignment horizontal="center" vertical="center"/>
      <protection locked="0" hidden="1"/>
    </xf>
    <xf numFmtId="0" fontId="24" fillId="0" borderId="0" xfId="0" applyFont="1" applyAlignment="1" applyProtection="1">
      <alignment horizontal="center" vertical="center"/>
      <protection locked="0" hidden="1"/>
    </xf>
    <xf numFmtId="0" fontId="24" fillId="0" borderId="0" xfId="0" applyFont="1" applyAlignment="1" applyProtection="1">
      <alignment horizontal="left" vertical="center"/>
      <protection locked="0" hidden="1"/>
    </xf>
    <xf numFmtId="0" fontId="21" fillId="0" borderId="0" xfId="0" applyFont="1" applyAlignment="1" applyProtection="1">
      <alignment vertical="center"/>
      <protection hidden="1"/>
    </xf>
    <xf numFmtId="0" fontId="16" fillId="0" borderId="0" xfId="0" applyFont="1"/>
    <xf numFmtId="0" fontId="18" fillId="8" borderId="0" xfId="0" applyFont="1" applyFill="1"/>
    <xf numFmtId="0" fontId="18" fillId="0" borderId="0" xfId="0" applyFont="1"/>
    <xf numFmtId="0" fontId="19" fillId="8" borderId="0" xfId="0" applyFont="1" applyFill="1" applyAlignment="1">
      <alignment horizontal="center"/>
    </xf>
    <xf numFmtId="0" fontId="28" fillId="8" borderId="0" xfId="0" applyFont="1" applyFill="1"/>
    <xf numFmtId="0" fontId="28" fillId="0" borderId="0" xfId="0" applyFont="1"/>
    <xf numFmtId="0" fontId="28" fillId="8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8" borderId="0" xfId="0" applyFont="1" applyFill="1" applyAlignment="1">
      <alignment horizontal="center"/>
    </xf>
    <xf numFmtId="0" fontId="18" fillId="8" borderId="1" xfId="0" applyFont="1" applyFill="1" applyBorder="1" applyAlignment="1">
      <alignment horizontal="left"/>
    </xf>
    <xf numFmtId="3" fontId="18" fillId="8" borderId="1" xfId="0" applyNumberFormat="1" applyFont="1" applyFill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3" fontId="18" fillId="0" borderId="0" xfId="0" applyNumberFormat="1" applyFont="1"/>
    <xf numFmtId="3" fontId="32" fillId="0" borderId="3" xfId="0" applyNumberFormat="1" applyFont="1" applyBorder="1" applyAlignment="1" applyProtection="1">
      <alignment horizontal="right" vertical="center"/>
      <protection hidden="1"/>
    </xf>
    <xf numFmtId="0" fontId="33" fillId="0" borderId="0" xfId="0" applyFont="1"/>
    <xf numFmtId="0" fontId="33" fillId="8" borderId="0" xfId="0" applyFont="1" applyFill="1"/>
    <xf numFmtId="0" fontId="18" fillId="8" borderId="1" xfId="1" applyFont="1" applyFill="1" applyBorder="1" applyAlignment="1">
      <alignment horizontal="left" vertical="center"/>
    </xf>
    <xf numFmtId="3" fontId="18" fillId="8" borderId="1" xfId="1" applyNumberFormat="1" applyFont="1" applyFill="1" applyBorder="1" applyAlignment="1">
      <alignment horizontal="center" vertical="center"/>
    </xf>
    <xf numFmtId="1" fontId="18" fillId="8" borderId="1" xfId="0" applyNumberFormat="1" applyFont="1" applyFill="1" applyBorder="1" applyAlignment="1">
      <alignment horizontal="left"/>
    </xf>
    <xf numFmtId="1" fontId="18" fillId="8" borderId="0" xfId="0" applyNumberFormat="1" applyFont="1" applyFill="1" applyAlignment="1">
      <alignment horizontal="left"/>
    </xf>
    <xf numFmtId="3" fontId="18" fillId="8" borderId="0" xfId="0" applyNumberFormat="1" applyFont="1" applyFill="1" applyAlignment="1">
      <alignment horizontal="center"/>
    </xf>
    <xf numFmtId="1" fontId="18" fillId="8" borderId="0" xfId="0" applyNumberFormat="1" applyFont="1" applyFill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3" fontId="18" fillId="0" borderId="0" xfId="0" applyNumberFormat="1" applyFont="1" applyAlignment="1">
      <alignment horizontal="center"/>
    </xf>
    <xf numFmtId="0" fontId="23" fillId="8" borderId="0" xfId="0" applyFont="1" applyFill="1"/>
    <xf numFmtId="1" fontId="18" fillId="8" borderId="0" xfId="0" applyNumberFormat="1" applyFont="1" applyFill="1" applyAlignment="1">
      <alignment horizontal="center"/>
    </xf>
    <xf numFmtId="1" fontId="23" fillId="8" borderId="0" xfId="0" applyNumberFormat="1" applyFont="1" applyFill="1" applyAlignment="1">
      <alignment horizontal="left"/>
    </xf>
    <xf numFmtId="1" fontId="23" fillId="8" borderId="0" xfId="0" applyNumberFormat="1" applyFont="1" applyFill="1" applyAlignment="1">
      <alignment wrapText="1"/>
    </xf>
    <xf numFmtId="1" fontId="23" fillId="0" borderId="0" xfId="0" applyNumberFormat="1" applyFont="1" applyAlignment="1">
      <alignment wrapText="1"/>
    </xf>
    <xf numFmtId="0" fontId="18" fillId="8" borderId="0" xfId="2" applyFont="1" applyFill="1" applyAlignment="1">
      <alignment vertical="center"/>
    </xf>
    <xf numFmtId="0" fontId="18" fillId="8" borderId="0" xfId="2" applyFont="1" applyFill="1" applyAlignment="1">
      <alignment vertical="center" wrapText="1"/>
    </xf>
    <xf numFmtId="0" fontId="18" fillId="8" borderId="0" xfId="2" applyFont="1" applyFill="1"/>
    <xf numFmtId="0" fontId="18" fillId="8" borderId="0" xfId="2" applyFont="1" applyFill="1" applyAlignment="1">
      <alignment horizontal="left" vertical="center"/>
    </xf>
    <xf numFmtId="0" fontId="18" fillId="8" borderId="0" xfId="2" applyFont="1" applyFill="1" applyAlignment="1">
      <alignment horizontal="left" vertical="center" wrapText="1"/>
    </xf>
    <xf numFmtId="1" fontId="18" fillId="8" borderId="0" xfId="2" applyNumberFormat="1" applyFont="1" applyFill="1" applyAlignment="1">
      <alignment horizontal="center"/>
    </xf>
    <xf numFmtId="0" fontId="34" fillId="8" borderId="0" xfId="2" applyFont="1" applyFill="1"/>
    <xf numFmtId="1" fontId="34" fillId="8" borderId="0" xfId="2" applyNumberFormat="1" applyFont="1" applyFill="1" applyAlignment="1">
      <alignment horizontal="center"/>
    </xf>
    <xf numFmtId="0" fontId="18" fillId="0" borderId="0" xfId="2" applyFont="1"/>
    <xf numFmtId="1" fontId="34" fillId="8" borderId="0" xfId="0" applyNumberFormat="1" applyFont="1" applyFill="1" applyAlignment="1">
      <alignment horizontal="center"/>
    </xf>
    <xf numFmtId="0" fontId="34" fillId="8" borderId="0" xfId="0" applyFont="1" applyFill="1"/>
    <xf numFmtId="0" fontId="34" fillId="8" borderId="0" xfId="0" applyFont="1" applyFill="1" applyAlignment="1">
      <alignment horizontal="center"/>
    </xf>
    <xf numFmtId="1" fontId="18" fillId="8" borderId="0" xfId="0" applyNumberFormat="1" applyFont="1" applyFill="1"/>
    <xf numFmtId="0" fontId="47" fillId="13" borderId="0" xfId="0" applyFont="1" applyFill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6" fillId="0" borderId="0" xfId="0" applyFont="1" applyAlignment="1" applyProtection="1">
      <alignment horizontal="center" vertical="center"/>
      <protection locked="0" hidden="1"/>
    </xf>
    <xf numFmtId="0" fontId="46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1" fontId="0" fillId="0" borderId="0" xfId="3" applyNumberFormat="1" applyFont="1" applyAlignment="1">
      <alignment horizontal="center" vertical="center"/>
    </xf>
    <xf numFmtId="0" fontId="27" fillId="9" borderId="0" xfId="0" applyFont="1" applyFill="1" applyAlignment="1">
      <alignment horizontal="center" vertical="center"/>
    </xf>
    <xf numFmtId="0" fontId="49" fillId="0" borderId="0" xfId="0" applyFont="1" applyAlignment="1" applyProtection="1">
      <alignment vertical="center"/>
      <protection hidden="1"/>
    </xf>
    <xf numFmtId="3" fontId="19" fillId="0" borderId="0" xfId="0" applyNumberFormat="1" applyFont="1" applyAlignment="1" applyProtection="1">
      <alignment horizontal="center" vertical="center"/>
      <protection hidden="1"/>
    </xf>
    <xf numFmtId="3" fontId="18" fillId="0" borderId="1" xfId="0" applyNumberFormat="1" applyFont="1" applyBorder="1" applyAlignment="1">
      <alignment horizontal="center"/>
    </xf>
    <xf numFmtId="0" fontId="50" fillId="0" borderId="0" xfId="0" applyFont="1" applyAlignment="1">
      <alignment horizontal="center"/>
    </xf>
    <xf numFmtId="0" fontId="23" fillId="14" borderId="0" xfId="0" applyFont="1" applyFill="1" applyAlignment="1" applyProtection="1">
      <alignment vertical="center"/>
      <protection hidden="1"/>
    </xf>
    <xf numFmtId="0" fontId="23" fillId="14" borderId="7" xfId="0" applyFont="1" applyFill="1" applyBorder="1" applyAlignment="1" applyProtection="1">
      <alignment vertical="center"/>
      <protection hidden="1"/>
    </xf>
    <xf numFmtId="3" fontId="23" fillId="15" borderId="0" xfId="0" applyNumberFormat="1" applyFont="1" applyFill="1" applyAlignment="1" applyProtection="1">
      <alignment horizontal="center" vertical="center"/>
      <protection hidden="1"/>
    </xf>
    <xf numFmtId="3" fontId="23" fillId="15" borderId="7" xfId="0" applyNumberFormat="1" applyFont="1" applyFill="1" applyBorder="1" applyAlignment="1" applyProtection="1">
      <alignment horizontal="center" vertical="center"/>
      <protection hidden="1"/>
    </xf>
    <xf numFmtId="0" fontId="23" fillId="16" borderId="0" xfId="0" applyFont="1" applyFill="1" applyAlignment="1" applyProtection="1">
      <alignment vertical="center"/>
      <protection hidden="1"/>
    </xf>
    <xf numFmtId="0" fontId="23" fillId="16" borderId="8" xfId="0" applyFont="1" applyFill="1" applyBorder="1" applyAlignment="1" applyProtection="1">
      <alignment vertical="center"/>
      <protection hidden="1"/>
    </xf>
    <xf numFmtId="3" fontId="23" fillId="3" borderId="0" xfId="0" applyNumberFormat="1" applyFont="1" applyFill="1" applyAlignment="1" applyProtection="1">
      <alignment horizontal="center" vertical="center"/>
      <protection hidden="1"/>
    </xf>
    <xf numFmtId="3" fontId="23" fillId="3" borderId="8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51" fillId="0" borderId="0" xfId="0" applyFont="1" applyAlignment="1" applyProtection="1">
      <alignment vertical="center"/>
      <protection hidden="1"/>
    </xf>
    <xf numFmtId="0" fontId="52" fillId="0" borderId="0" xfId="0" applyFont="1" applyAlignment="1" applyProtection="1">
      <alignment vertical="center"/>
      <protection hidden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18" fillId="17" borderId="1" xfId="0" applyNumberFormat="1" applyFont="1" applyFill="1" applyBorder="1" applyAlignment="1">
      <alignment horizontal="center"/>
    </xf>
    <xf numFmtId="3" fontId="0" fillId="17" borderId="1" xfId="0" applyNumberFormat="1" applyFill="1" applyBorder="1" applyAlignment="1">
      <alignment horizontal="center" vertical="center"/>
    </xf>
    <xf numFmtId="0" fontId="20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horizontal="center" vertical="center"/>
      <protection locked="0" hidden="1"/>
    </xf>
    <xf numFmtId="0" fontId="18" fillId="0" borderId="0" xfId="0" applyFont="1" applyAlignment="1" applyProtection="1">
      <alignment horizontal="left" vertical="center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>
      <alignment vertical="center"/>
    </xf>
    <xf numFmtId="0" fontId="19" fillId="0" borderId="0" xfId="0" applyFont="1" applyAlignment="1" applyProtection="1">
      <alignment vertical="center"/>
      <protection hidden="1"/>
    </xf>
    <xf numFmtId="3" fontId="0" fillId="18" borderId="1" xfId="0" applyNumberFormat="1" applyFill="1" applyBorder="1" applyAlignment="1">
      <alignment horizontal="center" vertical="center"/>
    </xf>
    <xf numFmtId="3" fontId="8" fillId="18" borderId="1" xfId="0" applyNumberFormat="1" applyFont="1" applyFill="1" applyBorder="1" applyAlignment="1">
      <alignment horizontal="center"/>
    </xf>
    <xf numFmtId="0" fontId="20" fillId="0" borderId="0" xfId="0" applyFont="1" applyAlignment="1" applyProtection="1">
      <alignment horizontal="left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55" fillId="0" borderId="0" xfId="0" applyFont="1" applyAlignment="1" applyProtection="1">
      <alignment horizontal="left" vertical="center" wrapText="1"/>
      <protection hidden="1"/>
    </xf>
    <xf numFmtId="3" fontId="55" fillId="0" borderId="0" xfId="0" applyNumberFormat="1" applyFont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/>
      <protection hidden="1"/>
    </xf>
    <xf numFmtId="0" fontId="45" fillId="0" borderId="0" xfId="0" applyFont="1" applyAlignment="1" applyProtection="1">
      <alignment horizontal="left"/>
      <protection hidden="1"/>
    </xf>
    <xf numFmtId="3" fontId="45" fillId="0" borderId="0" xfId="0" applyNumberFormat="1" applyFont="1" applyAlignment="1" applyProtection="1">
      <alignment horizontal="center" vertical="center"/>
      <protection hidden="1"/>
    </xf>
    <xf numFmtId="3" fontId="45" fillId="0" borderId="0" xfId="0" applyNumberFormat="1" applyFont="1" applyAlignment="1" applyProtection="1">
      <alignment horizontal="left" vertical="center"/>
      <protection hidden="1"/>
    </xf>
    <xf numFmtId="0" fontId="45" fillId="0" borderId="0" xfId="1" applyFont="1" applyAlignment="1" applyProtection="1">
      <alignment horizontal="left" vertical="center"/>
      <protection hidden="1"/>
    </xf>
    <xf numFmtId="1" fontId="56" fillId="0" borderId="0" xfId="0" applyNumberFormat="1" applyFont="1" applyAlignment="1" applyProtection="1">
      <alignment horizontal="left"/>
      <protection hidden="1"/>
    </xf>
    <xf numFmtId="0" fontId="45" fillId="0" borderId="0" xfId="0" applyFont="1" applyAlignment="1" applyProtection="1">
      <alignment horizontal="left" vertical="center"/>
      <protection hidden="1"/>
    </xf>
    <xf numFmtId="0" fontId="57" fillId="5" borderId="0" xfId="0" applyFont="1" applyFill="1" applyAlignment="1" applyProtection="1">
      <alignment vertical="center"/>
      <protection hidden="1"/>
    </xf>
    <xf numFmtId="0" fontId="20" fillId="5" borderId="0" xfId="0" applyFont="1" applyFill="1" applyAlignment="1" applyProtection="1">
      <alignment vertical="center"/>
      <protection hidden="1"/>
    </xf>
    <xf numFmtId="0" fontId="57" fillId="4" borderId="0" xfId="0" applyFont="1" applyFill="1" applyAlignment="1" applyProtection="1">
      <alignment vertical="center"/>
      <protection hidden="1"/>
    </xf>
    <xf numFmtId="0" fontId="20" fillId="4" borderId="0" xfId="0" applyFont="1" applyFill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22" fillId="20" borderId="0" xfId="0" applyFont="1" applyFill="1" applyAlignment="1" applyProtection="1">
      <alignment vertical="center"/>
      <protection hidden="1"/>
    </xf>
    <xf numFmtId="0" fontId="18" fillId="20" borderId="0" xfId="0" applyFont="1" applyFill="1" applyAlignment="1" applyProtection="1">
      <alignment vertical="center"/>
      <protection hidden="1"/>
    </xf>
    <xf numFmtId="0" fontId="18" fillId="21" borderId="0" xfId="0" applyFont="1" applyFill="1"/>
    <xf numFmtId="0" fontId="58" fillId="0" borderId="0" xfId="0" applyFont="1" applyAlignment="1" applyProtection="1">
      <alignment vertical="center"/>
      <protection hidden="1"/>
    </xf>
    <xf numFmtId="1" fontId="58" fillId="0" borderId="0" xfId="0" applyNumberFormat="1" applyFont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/>
      <protection hidden="1"/>
    </xf>
    <xf numFmtId="0" fontId="18" fillId="0" borderId="1" xfId="0" applyFont="1" applyBorder="1" applyAlignment="1">
      <alignment horizontal="left"/>
    </xf>
    <xf numFmtId="0" fontId="18" fillId="0" borderId="0" xfId="0" applyFont="1" applyAlignment="1">
      <alignment horizontal="center" vertical="center"/>
    </xf>
    <xf numFmtId="0" fontId="18" fillId="8" borderId="0" xfId="0" applyFont="1" applyFill="1" applyAlignment="1">
      <alignment horizontal="center" vertical="center"/>
    </xf>
    <xf numFmtId="0" fontId="18" fillId="21" borderId="0" xfId="0" applyFont="1" applyFill="1" applyAlignment="1">
      <alignment horizontal="center" vertical="center"/>
    </xf>
    <xf numFmtId="0" fontId="1" fillId="0" borderId="0" xfId="0" applyFont="1" applyAlignment="1" applyProtection="1">
      <alignment vertical="center"/>
      <protection hidden="1"/>
    </xf>
    <xf numFmtId="1" fontId="0" fillId="0" borderId="0" xfId="3" applyNumberFormat="1" applyFont="1" applyAlignment="1">
      <alignment horizontal="center" vertical="center"/>
    </xf>
    <xf numFmtId="0" fontId="54" fillId="0" borderId="0" xfId="0" applyFont="1" applyAlignment="1" applyProtection="1">
      <alignment horizontal="center" vertical="center"/>
      <protection hidden="1"/>
    </xf>
    <xf numFmtId="0" fontId="22" fillId="6" borderId="0" xfId="0" applyFont="1" applyFill="1" applyAlignment="1" applyProtection="1">
      <alignment horizontal="center" vertical="center"/>
      <protection hidden="1"/>
    </xf>
    <xf numFmtId="0" fontId="61" fillId="2" borderId="0" xfId="0" applyFont="1" applyFill="1" applyAlignment="1" applyProtection="1">
      <alignment horizontal="center" vertical="center"/>
      <protection hidden="1"/>
    </xf>
    <xf numFmtId="0" fontId="53" fillId="3" borderId="0" xfId="0" applyFont="1" applyFill="1" applyAlignment="1" applyProtection="1">
      <alignment horizontal="center" vertical="center"/>
      <protection hidden="1"/>
    </xf>
    <xf numFmtId="0" fontId="29" fillId="10" borderId="0" xfId="0" applyFont="1" applyFill="1" applyAlignment="1">
      <alignment horizontal="center"/>
    </xf>
    <xf numFmtId="0" fontId="28" fillId="11" borderId="0" xfId="0" applyFont="1" applyFill="1" applyAlignment="1">
      <alignment horizontal="center"/>
    </xf>
    <xf numFmtId="0" fontId="28" fillId="0" borderId="0" xfId="0" applyFont="1" applyAlignment="1">
      <alignment horizontal="center"/>
    </xf>
    <xf numFmtId="0" fontId="27" fillId="9" borderId="0" xfId="0" applyFont="1" applyFill="1" applyAlignment="1">
      <alignment horizontal="center" vertical="center"/>
    </xf>
    <xf numFmtId="0" fontId="29" fillId="10" borderId="0" xfId="0" applyFont="1" applyFill="1" applyAlignment="1">
      <alignment horizontal="center" vertical="center" wrapText="1"/>
    </xf>
    <xf numFmtId="0" fontId="51" fillId="0" borderId="0" xfId="0" applyFont="1" applyAlignment="1" applyProtection="1">
      <alignment horizontal="left" vertical="center" textRotation="90"/>
      <protection hidden="1"/>
    </xf>
    <xf numFmtId="0" fontId="59" fillId="13" borderId="0" xfId="0" applyFont="1" applyFill="1" applyAlignment="1" applyProtection="1">
      <alignment horizontal="center" vertical="center" wrapText="1"/>
      <protection hidden="1"/>
    </xf>
    <xf numFmtId="0" fontId="48" fillId="0" borderId="0" xfId="0" applyFont="1" applyAlignment="1" applyProtection="1">
      <alignment horizontal="center" vertical="center"/>
      <protection hidden="1"/>
    </xf>
    <xf numFmtId="0" fontId="51" fillId="3" borderId="0" xfId="0" applyFont="1" applyFill="1" applyAlignment="1" applyProtection="1">
      <alignment horizontal="left" vertical="center" wrapText="1"/>
      <protection hidden="1"/>
    </xf>
    <xf numFmtId="3" fontId="26" fillId="4" borderId="0" xfId="0" applyNumberFormat="1" applyFont="1" applyFill="1" applyAlignment="1" applyProtection="1">
      <alignment horizontal="center" vertical="center"/>
      <protection hidden="1"/>
    </xf>
  </cellXfs>
  <cellStyles count="43">
    <cellStyle name="Column Head" xfId="4" xr:uid="{00000000-0005-0000-0000-000000000000}"/>
    <cellStyle name="Comma 2" xfId="5" xr:uid="{00000000-0005-0000-0000-000001000000}"/>
    <cellStyle name="Comma 3" xfId="6" xr:uid="{00000000-0005-0000-0000-000002000000}"/>
    <cellStyle name="CSA Table Style" xfId="42" xr:uid="{C60750EB-F591-4271-97A2-50481E83ED0B}"/>
    <cellStyle name="Data" xfId="7" xr:uid="{00000000-0005-0000-0000-000003000000}"/>
    <cellStyle name="Data Bold" xfId="8" xr:uid="{00000000-0005-0000-0000-000004000000}"/>
    <cellStyle name="Data Italic" xfId="9" xr:uid="{00000000-0005-0000-0000-000005000000}"/>
    <cellStyle name="Data_B 01" xfId="10" xr:uid="{00000000-0005-0000-0000-000006000000}"/>
    <cellStyle name="Footnote" xfId="11" xr:uid="{00000000-0005-0000-0000-000007000000}"/>
    <cellStyle name="Heading 1 2" xfId="12" xr:uid="{00000000-0005-0000-0000-000008000000}"/>
    <cellStyle name="Hyperlink 2" xfId="13" xr:uid="{00000000-0005-0000-0000-000009000000}"/>
    <cellStyle name="Hyperlink 3" xfId="14" xr:uid="{00000000-0005-0000-0000-00000A000000}"/>
    <cellStyle name="Normal" xfId="0" builtinId="0"/>
    <cellStyle name="Normal 10" xfId="15" xr:uid="{00000000-0005-0000-0000-00000C000000}"/>
    <cellStyle name="Normal 16" xfId="1" xr:uid="{00000000-0005-0000-0000-00000D000000}"/>
    <cellStyle name="Normal 2" xfId="2" xr:uid="{00000000-0005-0000-0000-00000E000000}"/>
    <cellStyle name="Normal 2 2" xfId="16" xr:uid="{00000000-0005-0000-0000-00000F000000}"/>
    <cellStyle name="Normal 2 3" xfId="17" xr:uid="{00000000-0005-0000-0000-000010000000}"/>
    <cellStyle name="Normal 3" xfId="3" xr:uid="{00000000-0005-0000-0000-000011000000}"/>
    <cellStyle name="Normal 3 2" xfId="18" xr:uid="{00000000-0005-0000-0000-000012000000}"/>
    <cellStyle name="Normal 3 3" xfId="19" xr:uid="{00000000-0005-0000-0000-000013000000}"/>
    <cellStyle name="Normal 3 4" xfId="20" xr:uid="{00000000-0005-0000-0000-000014000000}"/>
    <cellStyle name="Normal 4" xfId="21" xr:uid="{00000000-0005-0000-0000-000015000000}"/>
    <cellStyle name="Normal 4 2" xfId="22" xr:uid="{00000000-0005-0000-0000-000016000000}"/>
    <cellStyle name="Normal 5" xfId="23" xr:uid="{00000000-0005-0000-0000-000017000000}"/>
    <cellStyle name="Normal 5 2" xfId="24" xr:uid="{00000000-0005-0000-0000-000018000000}"/>
    <cellStyle name="Normal 5 3" xfId="25" xr:uid="{00000000-0005-0000-0000-000019000000}"/>
    <cellStyle name="Normal 6" xfId="26" xr:uid="{00000000-0005-0000-0000-00001A000000}"/>
    <cellStyle name="Normal 7" xfId="27" xr:uid="{00000000-0005-0000-0000-00001B000000}"/>
    <cellStyle name="Normal 8" xfId="28" xr:uid="{00000000-0005-0000-0000-00001C000000}"/>
    <cellStyle name="Normal 9" xfId="29" xr:uid="{00000000-0005-0000-0000-00001D000000}"/>
    <cellStyle name="Note 2" xfId="30" xr:uid="{00000000-0005-0000-0000-00001E000000}"/>
    <cellStyle name="Percent 2" xfId="31" xr:uid="{00000000-0005-0000-0000-00001F000000}"/>
    <cellStyle name="Percent 2 2" xfId="32" xr:uid="{00000000-0005-0000-0000-000020000000}"/>
    <cellStyle name="Percent 2 3" xfId="33" xr:uid="{00000000-0005-0000-0000-000021000000}"/>
    <cellStyle name="Percent 3" xfId="34" xr:uid="{00000000-0005-0000-0000-000022000000}"/>
    <cellStyle name="Percent 4" xfId="35" xr:uid="{00000000-0005-0000-0000-000023000000}"/>
    <cellStyle name="Standard" xfId="36" xr:uid="{00000000-0005-0000-0000-000024000000}"/>
    <cellStyle name="Stub" xfId="37" xr:uid="{00000000-0005-0000-0000-000025000000}"/>
    <cellStyle name="Stub Bold" xfId="38" xr:uid="{00000000-0005-0000-0000-000026000000}"/>
    <cellStyle name="Stub Italic" xfId="39" xr:uid="{00000000-0005-0000-0000-000027000000}"/>
    <cellStyle name="Stub_B 01" xfId="40" xr:uid="{00000000-0005-0000-0000-000028000000}"/>
    <cellStyle name="Table title" xfId="41" xr:uid="{00000000-0005-0000-0000-00002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6ff612d68297447d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42417570994875"/>
          <c:y val="4.8699364532261778E-2"/>
          <c:w val="0.87668136404101782"/>
          <c:h val="0.83010345852459555"/>
        </c:manualLayout>
      </c:layout>
      <c:lineChart>
        <c:grouping val="standard"/>
        <c:varyColors val="0"/>
        <c:ser>
          <c:idx val="1"/>
          <c:order val="0"/>
          <c:tx>
            <c:strRef>
              <c:f>'Family &amp; non-Family Violence'!$C$7</c:f>
              <c:strCache>
                <c:ptCount val="1"/>
                <c:pt idx="0">
                  <c:v>Greater Dandenong: Family offences</c:v>
                </c:pt>
              </c:strCache>
            </c:strRef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000010078742272E-2"/>
                  <c:y val="3.8095249522384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A6-4473-B2C9-BEADB09A9FA0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28-4777-96BD-6999EF0FA4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&amp; non-Family Violence'!$B$8:$B$21</c:f>
              <c:strCache>
                <c:ptCount val="14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  <c:pt idx="13">
                  <c:v>2023/24</c:v>
                </c:pt>
              </c:strCache>
            </c:strRef>
          </c:cat>
          <c:val>
            <c:numRef>
              <c:f>'Family &amp; non-Family Violence'!$C$8:$C$21</c:f>
              <c:numCache>
                <c:formatCode>#,##0</c:formatCode>
                <c:ptCount val="14"/>
                <c:pt idx="0">
                  <c:v>508.35407038748667</c:v>
                </c:pt>
                <c:pt idx="1">
                  <c:v>709.02090594778076</c:v>
                </c:pt>
                <c:pt idx="2">
                  <c:v>698.09234171965716</c:v>
                </c:pt>
                <c:pt idx="3">
                  <c:v>798.08078949341302</c:v>
                </c:pt>
                <c:pt idx="4">
                  <c:v>807.26066426784746</c:v>
                </c:pt>
                <c:pt idx="5">
                  <c:v>944.42659813684554</c:v>
                </c:pt>
                <c:pt idx="6">
                  <c:v>977.19241888853196</c:v>
                </c:pt>
                <c:pt idx="7">
                  <c:v>795.01425542802838</c:v>
                </c:pt>
                <c:pt idx="8">
                  <c:v>678.53143400724889</c:v>
                </c:pt>
                <c:pt idx="9">
                  <c:v>694.40728652029418</c:v>
                </c:pt>
                <c:pt idx="10">
                  <c:v>785.21281524334472</c:v>
                </c:pt>
                <c:pt idx="11">
                  <c:v>698.85952984699816</c:v>
                </c:pt>
                <c:pt idx="12">
                  <c:v>840.140610359638</c:v>
                </c:pt>
                <c:pt idx="13">
                  <c:v>769.87887076291884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FA6-4473-B2C9-BEADB09A9FA0}"/>
            </c:ext>
          </c:extLst>
        </c:ser>
        <c:ser>
          <c:idx val="2"/>
          <c:order val="1"/>
          <c:tx>
            <c:strRef>
              <c:f>'Family &amp; non-Family Violence'!$E$7</c:f>
              <c:strCache>
                <c:ptCount val="1"/>
                <c:pt idx="0">
                  <c:v>Victoria: Family offences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0666677305339067E-2"/>
                  <c:y val="-3.4285724570146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A6-4473-B2C9-BEADB09A9FA0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28-4777-96BD-6999EF0FA4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&amp; non-Family Violence'!$B$8:$B$21</c:f>
              <c:strCache>
                <c:ptCount val="14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  <c:pt idx="13">
                  <c:v>2023/24</c:v>
                </c:pt>
              </c:strCache>
            </c:strRef>
          </c:cat>
          <c:val>
            <c:numRef>
              <c:f>'Family &amp; non-Family Violence'!$E$8:$E$21</c:f>
              <c:numCache>
                <c:formatCode>#,##0</c:formatCode>
                <c:ptCount val="14"/>
                <c:pt idx="0">
                  <c:v>263.82377120763618</c:v>
                </c:pt>
                <c:pt idx="1">
                  <c:v>392.48221008740182</c:v>
                </c:pt>
                <c:pt idx="2">
                  <c:v>463.00759464545274</c:v>
                </c:pt>
                <c:pt idx="3">
                  <c:v>498.53470100385232</c:v>
                </c:pt>
                <c:pt idx="4">
                  <c:v>518.58484915350368</c:v>
                </c:pt>
                <c:pt idx="5">
                  <c:v>588.17365654217156</c:v>
                </c:pt>
                <c:pt idx="6">
                  <c:v>592.93506233322717</c:v>
                </c:pt>
                <c:pt idx="7">
                  <c:v>561.65738346127193</c:v>
                </c:pt>
                <c:pt idx="8">
                  <c:v>565.97801313330262</c:v>
                </c:pt>
                <c:pt idx="9">
                  <c:v>580.37861813733969</c:v>
                </c:pt>
                <c:pt idx="10">
                  <c:v>602.7473356160599</c:v>
                </c:pt>
                <c:pt idx="11">
                  <c:v>583.88651879827933</c:v>
                </c:pt>
                <c:pt idx="12">
                  <c:v>571.86984081090509</c:v>
                </c:pt>
                <c:pt idx="13">
                  <c:v>592.53685858332574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4FA6-4473-B2C9-BEADB09A9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28576"/>
        <c:axId val="51139328"/>
      </c:lineChart>
      <c:catAx>
        <c:axId val="51128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139328"/>
        <c:crosses val="autoZero"/>
        <c:auto val="1"/>
        <c:lblAlgn val="ctr"/>
        <c:lblOffset val="100"/>
        <c:noMultiLvlLbl val="0"/>
      </c:catAx>
      <c:valAx>
        <c:axId val="51139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 b="0"/>
                </a:pPr>
                <a:r>
                  <a:rPr lang="en-US" sz="800" b="0"/>
                  <a:t>Incidents per 100,000 population</a:t>
                </a:r>
              </a:p>
            </c:rich>
          </c:tx>
          <c:layout>
            <c:manualLayout>
              <c:xMode val="edge"/>
              <c:yMode val="edge"/>
              <c:x val="9.3688751833313354E-4"/>
              <c:y val="0.3161688361885269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128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886724144298002"/>
          <c:y val="1.3234790062609948E-2"/>
          <c:w val="0.49199786647939525"/>
          <c:h val="0.1004640615687514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72448773509431"/>
          <c:y val="1.8913878600408721E-2"/>
          <c:w val="0.78782279585985326"/>
          <c:h val="0.96778542791777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50000"/>
                  </a:schemeClr>
                </a:gs>
                <a:gs pos="50000">
                  <a:srgbClr val="5B9BD5">
                    <a:tint val="44500"/>
                    <a:satMod val="160000"/>
                  </a:srgbClr>
                </a:gs>
                <a:gs pos="100000">
                  <a:srgbClr val="5B9BD5">
                    <a:tint val="23500"/>
                    <a:satMod val="160000"/>
                  </a:srgb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'Family &amp; non-Family Violence'!$N$5:$N$83</c:f>
              <c:strCache>
                <c:ptCount val="79"/>
                <c:pt idx="0">
                  <c:v>Latrobe</c:v>
                </c:pt>
                <c:pt idx="1">
                  <c:v>Horsham</c:v>
                </c:pt>
                <c:pt idx="2">
                  <c:v>East Gippsland</c:v>
                </c:pt>
                <c:pt idx="3">
                  <c:v>Swan Hill</c:v>
                </c:pt>
                <c:pt idx="4">
                  <c:v>Northern Grampians</c:v>
                </c:pt>
                <c:pt idx="5">
                  <c:v>Colac-Otway</c:v>
                </c:pt>
                <c:pt idx="6">
                  <c:v>Mildura</c:v>
                </c:pt>
                <c:pt idx="7">
                  <c:v>Wellington</c:v>
                </c:pt>
                <c:pt idx="8">
                  <c:v>Ararat</c:v>
                </c:pt>
                <c:pt idx="9">
                  <c:v>Greater Shepparton</c:v>
                </c:pt>
                <c:pt idx="10">
                  <c:v>Southern Grampians</c:v>
                </c:pt>
                <c:pt idx="11">
                  <c:v>Bass Coast</c:v>
                </c:pt>
                <c:pt idx="12">
                  <c:v>Mitchell</c:v>
                </c:pt>
                <c:pt idx="13">
                  <c:v>Alpine</c:v>
                </c:pt>
                <c:pt idx="14">
                  <c:v>Central Goldfields</c:v>
                </c:pt>
                <c:pt idx="15">
                  <c:v>Baw Baw</c:v>
                </c:pt>
                <c:pt idx="16">
                  <c:v>Yarriambiack</c:v>
                </c:pt>
                <c:pt idx="17">
                  <c:v>Glenelg</c:v>
                </c:pt>
                <c:pt idx="18">
                  <c:v>Frankston</c:v>
                </c:pt>
                <c:pt idx="19">
                  <c:v>Wodonga</c:v>
                </c:pt>
                <c:pt idx="20">
                  <c:v>Gannawarra</c:v>
                </c:pt>
                <c:pt idx="21">
                  <c:v>Moira</c:v>
                </c:pt>
                <c:pt idx="22">
                  <c:v>South Gippsland</c:v>
                </c:pt>
                <c:pt idx="23">
                  <c:v>Benalla</c:v>
                </c:pt>
                <c:pt idx="24">
                  <c:v>Greater Bendigo</c:v>
                </c:pt>
                <c:pt idx="25">
                  <c:v>Hindmarsh</c:v>
                </c:pt>
                <c:pt idx="26">
                  <c:v>Campaspe</c:v>
                </c:pt>
                <c:pt idx="27">
                  <c:v>Warrnambool</c:v>
                </c:pt>
                <c:pt idx="28">
                  <c:v>Ballarat</c:v>
                </c:pt>
                <c:pt idx="29">
                  <c:v>Greater Dandenong</c:v>
                </c:pt>
                <c:pt idx="30">
                  <c:v>Wangaratta</c:v>
                </c:pt>
                <c:pt idx="31">
                  <c:v>West Wimmera</c:v>
                </c:pt>
                <c:pt idx="32">
                  <c:v>Corangamite</c:v>
                </c:pt>
                <c:pt idx="33">
                  <c:v>Melton</c:v>
                </c:pt>
                <c:pt idx="34">
                  <c:v>Casey</c:v>
                </c:pt>
                <c:pt idx="35">
                  <c:v>Hume</c:v>
                </c:pt>
                <c:pt idx="36">
                  <c:v>Cardinia</c:v>
                </c:pt>
                <c:pt idx="37">
                  <c:v>Brimbank</c:v>
                </c:pt>
                <c:pt idx="38">
                  <c:v>Greater Geelong</c:v>
                </c:pt>
                <c:pt idx="39">
                  <c:v>Melbourne</c:v>
                </c:pt>
                <c:pt idx="40">
                  <c:v>Wyndham</c:v>
                </c:pt>
                <c:pt idx="41">
                  <c:v>Moorabool</c:v>
                </c:pt>
                <c:pt idx="42">
                  <c:v>Whittlesea</c:v>
                </c:pt>
                <c:pt idx="43">
                  <c:v>Port Phillip</c:v>
                </c:pt>
                <c:pt idx="44">
                  <c:v>Strathbogie</c:v>
                </c:pt>
                <c:pt idx="45">
                  <c:v>Murrindindi</c:v>
                </c:pt>
                <c:pt idx="46">
                  <c:v>Yarra Ranges</c:v>
                </c:pt>
                <c:pt idx="47">
                  <c:v>Mansfield</c:v>
                </c:pt>
                <c:pt idx="48">
                  <c:v>Loddon</c:v>
                </c:pt>
                <c:pt idx="49">
                  <c:v>Maroondah</c:v>
                </c:pt>
                <c:pt idx="50">
                  <c:v>Kingston</c:v>
                </c:pt>
                <c:pt idx="51">
                  <c:v>Moreland</c:v>
                </c:pt>
                <c:pt idx="52">
                  <c:v>Mornington Peninsula</c:v>
                </c:pt>
                <c:pt idx="53">
                  <c:v>Knox</c:v>
                </c:pt>
                <c:pt idx="54">
                  <c:v>Darebin</c:v>
                </c:pt>
                <c:pt idx="55">
                  <c:v>Indigo</c:v>
                </c:pt>
                <c:pt idx="56">
                  <c:v>Moonee Valley</c:v>
                </c:pt>
                <c:pt idx="57">
                  <c:v>Yarra</c:v>
                </c:pt>
                <c:pt idx="58">
                  <c:v>Macedon Ranges</c:v>
                </c:pt>
                <c:pt idx="59">
                  <c:v>Hobsons Bay</c:v>
                </c:pt>
                <c:pt idx="60">
                  <c:v>Maribyrnong</c:v>
                </c:pt>
                <c:pt idx="61">
                  <c:v>Stonnington</c:v>
                </c:pt>
                <c:pt idx="62">
                  <c:v>Whitehorse</c:v>
                </c:pt>
                <c:pt idx="63">
                  <c:v>Banyule</c:v>
                </c:pt>
                <c:pt idx="64">
                  <c:v>Monash</c:v>
                </c:pt>
                <c:pt idx="65">
                  <c:v>Manningham</c:v>
                </c:pt>
                <c:pt idx="66">
                  <c:v>Hepburn</c:v>
                </c:pt>
                <c:pt idx="67">
                  <c:v>Mount Alexander</c:v>
                </c:pt>
                <c:pt idx="68">
                  <c:v>Moyne</c:v>
                </c:pt>
                <c:pt idx="69">
                  <c:v>Pyrenees</c:v>
                </c:pt>
                <c:pt idx="70">
                  <c:v>Towong</c:v>
                </c:pt>
                <c:pt idx="71">
                  <c:v>Buloke</c:v>
                </c:pt>
                <c:pt idx="72">
                  <c:v>Glen Eira</c:v>
                </c:pt>
                <c:pt idx="73">
                  <c:v>Bayside</c:v>
                </c:pt>
                <c:pt idx="74">
                  <c:v>Golden Plains</c:v>
                </c:pt>
                <c:pt idx="75">
                  <c:v>Surf Coast</c:v>
                </c:pt>
                <c:pt idx="76">
                  <c:v>Nillumbik</c:v>
                </c:pt>
                <c:pt idx="77">
                  <c:v>Boroondara</c:v>
                </c:pt>
                <c:pt idx="78">
                  <c:v>Queenscliffe</c:v>
                </c:pt>
              </c:strCache>
            </c:strRef>
          </c:cat>
          <c:val>
            <c:numRef>
              <c:f>'Family &amp; non-Family Violence'!$O$5:$O$83</c:f>
              <c:numCache>
                <c:formatCode>#,##0</c:formatCode>
                <c:ptCount val="79"/>
                <c:pt idx="0">
                  <c:v>1621.1582260664843</c:v>
                </c:pt>
                <c:pt idx="1">
                  <c:v>1511.1986217080973</c:v>
                </c:pt>
                <c:pt idx="2">
                  <c:v>1405.0712702576302</c:v>
                </c:pt>
                <c:pt idx="3">
                  <c:v>1390.7222326984727</c:v>
                </c:pt>
                <c:pt idx="4">
                  <c:v>1372.1693745264752</c:v>
                </c:pt>
                <c:pt idx="5">
                  <c:v>1297.5351322228707</c:v>
                </c:pt>
                <c:pt idx="6">
                  <c:v>1266.6365500225875</c:v>
                </c:pt>
                <c:pt idx="7">
                  <c:v>1242.3033561703235</c:v>
                </c:pt>
                <c:pt idx="8">
                  <c:v>1129.8467859282719</c:v>
                </c:pt>
                <c:pt idx="9">
                  <c:v>1099.2984740001446</c:v>
                </c:pt>
                <c:pt idx="10">
                  <c:v>1062.5379477838494</c:v>
                </c:pt>
                <c:pt idx="11">
                  <c:v>1057.8295771022022</c:v>
                </c:pt>
                <c:pt idx="12">
                  <c:v>1044.2454814511475</c:v>
                </c:pt>
                <c:pt idx="13">
                  <c:v>1001.3654984069186</c:v>
                </c:pt>
                <c:pt idx="14">
                  <c:v>972.44732576985416</c:v>
                </c:pt>
                <c:pt idx="15">
                  <c:v>959.69922828309484</c:v>
                </c:pt>
                <c:pt idx="16">
                  <c:v>923.46220065737987</c:v>
                </c:pt>
                <c:pt idx="17">
                  <c:v>913.99460593347305</c:v>
                </c:pt>
                <c:pt idx="18">
                  <c:v>904.59720219007738</c:v>
                </c:pt>
                <c:pt idx="19">
                  <c:v>898.90685698798438</c:v>
                </c:pt>
                <c:pt idx="20">
                  <c:v>892.51439539347405</c:v>
                </c:pt>
                <c:pt idx="21">
                  <c:v>883.83428107229895</c:v>
                </c:pt>
                <c:pt idx="22">
                  <c:v>866.23625214936897</c:v>
                </c:pt>
                <c:pt idx="23">
                  <c:v>860.34826897928281</c:v>
                </c:pt>
                <c:pt idx="24">
                  <c:v>859.27810974922284</c:v>
                </c:pt>
                <c:pt idx="25">
                  <c:v>845.47580500089953</c:v>
                </c:pt>
                <c:pt idx="26">
                  <c:v>835.53095381080448</c:v>
                </c:pt>
                <c:pt idx="27">
                  <c:v>835.49168685771565</c:v>
                </c:pt>
                <c:pt idx="28">
                  <c:v>781.29629159365811</c:v>
                </c:pt>
                <c:pt idx="29">
                  <c:v>769.87887076291884</c:v>
                </c:pt>
                <c:pt idx="30">
                  <c:v>749.95000333311111</c:v>
                </c:pt>
                <c:pt idx="31">
                  <c:v>737.35062293414694</c:v>
                </c:pt>
                <c:pt idx="32">
                  <c:v>727.36393278154003</c:v>
                </c:pt>
                <c:pt idx="33">
                  <c:v>704.12966467705144</c:v>
                </c:pt>
                <c:pt idx="34">
                  <c:v>672.5153655861875</c:v>
                </c:pt>
                <c:pt idx="35">
                  <c:v>667.51914265272262</c:v>
                </c:pt>
                <c:pt idx="36">
                  <c:v>626.96912413358541</c:v>
                </c:pt>
                <c:pt idx="37">
                  <c:v>607.51048223376142</c:v>
                </c:pt>
                <c:pt idx="38">
                  <c:v>606.76994013627575</c:v>
                </c:pt>
                <c:pt idx="39">
                  <c:v>594.15093914180704</c:v>
                </c:pt>
                <c:pt idx="40">
                  <c:v>589.65648113006694</c:v>
                </c:pt>
                <c:pt idx="41">
                  <c:v>583.23953750127907</c:v>
                </c:pt>
                <c:pt idx="42">
                  <c:v>552.58765289006612</c:v>
                </c:pt>
                <c:pt idx="43">
                  <c:v>544.21768707482988</c:v>
                </c:pt>
                <c:pt idx="44">
                  <c:v>518.22421834513727</c:v>
                </c:pt>
                <c:pt idx="45">
                  <c:v>490.8926495284847</c:v>
                </c:pt>
                <c:pt idx="46">
                  <c:v>486.47081805235229</c:v>
                </c:pt>
                <c:pt idx="47">
                  <c:v>474.11340792717618</c:v>
                </c:pt>
                <c:pt idx="48">
                  <c:v>464.6960113592358</c:v>
                </c:pt>
                <c:pt idx="49">
                  <c:v>462.38738355161195</c:v>
                </c:pt>
                <c:pt idx="50">
                  <c:v>455.64486574967628</c:v>
                </c:pt>
                <c:pt idx="51">
                  <c:v>451.37758452293582</c:v>
                </c:pt>
                <c:pt idx="52">
                  <c:v>447.00810018620444</c:v>
                </c:pt>
                <c:pt idx="53">
                  <c:v>428.39657282741734</c:v>
                </c:pt>
                <c:pt idx="54">
                  <c:v>405.31079180128853</c:v>
                </c:pt>
                <c:pt idx="55">
                  <c:v>401.99297927754503</c:v>
                </c:pt>
                <c:pt idx="56">
                  <c:v>400.04427367455691</c:v>
                </c:pt>
                <c:pt idx="57">
                  <c:v>399.18725884574332</c:v>
                </c:pt>
                <c:pt idx="58">
                  <c:v>391.15646258503403</c:v>
                </c:pt>
                <c:pt idx="59">
                  <c:v>385.11596150973992</c:v>
                </c:pt>
                <c:pt idx="60">
                  <c:v>384.69083062705698</c:v>
                </c:pt>
                <c:pt idx="61">
                  <c:v>371.85072079759283</c:v>
                </c:pt>
                <c:pt idx="62">
                  <c:v>371.69934896635112</c:v>
                </c:pt>
                <c:pt idx="63">
                  <c:v>364.19191061866326</c:v>
                </c:pt>
                <c:pt idx="64">
                  <c:v>356.16034584397721</c:v>
                </c:pt>
                <c:pt idx="65">
                  <c:v>354.40184072764333</c:v>
                </c:pt>
                <c:pt idx="66">
                  <c:v>353.92921415716859</c:v>
                </c:pt>
                <c:pt idx="67">
                  <c:v>345.06220839813375</c:v>
                </c:pt>
                <c:pt idx="68">
                  <c:v>335.03691084611017</c:v>
                </c:pt>
                <c:pt idx="69">
                  <c:v>321.08913434369384</c:v>
                </c:pt>
                <c:pt idx="70">
                  <c:v>320.35880185808105</c:v>
                </c:pt>
                <c:pt idx="71">
                  <c:v>314.56953642384104</c:v>
                </c:pt>
                <c:pt idx="72">
                  <c:v>296.48616079113981</c:v>
                </c:pt>
                <c:pt idx="73">
                  <c:v>271.40555470308425</c:v>
                </c:pt>
                <c:pt idx="74">
                  <c:v>236.2692695018979</c:v>
                </c:pt>
                <c:pt idx="75">
                  <c:v>231.5993077471241</c:v>
                </c:pt>
                <c:pt idx="76">
                  <c:v>224.4562468386444</c:v>
                </c:pt>
                <c:pt idx="77">
                  <c:v>216.00004583555349</c:v>
                </c:pt>
                <c:pt idx="78">
                  <c:v>61.766522544780734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8-4941-9516-37173246A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51268224"/>
        <c:axId val="51290496"/>
      </c:barChart>
      <c:catAx>
        <c:axId val="51268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51290496"/>
        <c:crosses val="autoZero"/>
        <c:auto val="1"/>
        <c:lblAlgn val="ctr"/>
        <c:lblOffset val="100"/>
        <c:noMultiLvlLbl val="0"/>
      </c:catAx>
      <c:valAx>
        <c:axId val="51290496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crossAx val="51268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24938408799517E-2"/>
          <c:y val="1.66237409475972E-2"/>
          <c:w val="0.92598384058539884"/>
          <c:h val="0.86762533956982768"/>
        </c:manualLayout>
      </c:layout>
      <c:lineChart>
        <c:grouping val="standard"/>
        <c:varyColors val="0"/>
        <c:ser>
          <c:idx val="0"/>
          <c:order val="0"/>
          <c:tx>
            <c:strRef>
              <c:f>'Family Violence by Gender'!$C$11</c:f>
              <c:strCache>
                <c:ptCount val="1"/>
                <c:pt idx="0">
                  <c:v>Greater Dandenong: Females, Rate (per 100,000 population)</c:v>
                </c:pt>
              </c:strCache>
            </c:strRef>
          </c:tx>
          <c:spPr>
            <a:ln w="22225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999976115493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E0-4D97-AE89-574DB5A5E221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ED-410D-8454-18716A9FAF6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Violence by Gender'!$B$12:$B$25</c:f>
              <c:strCache>
                <c:ptCount val="14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  <c:pt idx="13">
                  <c:v>2023/24</c:v>
                </c:pt>
              </c:strCache>
            </c:strRef>
          </c:cat>
          <c:val>
            <c:numRef>
              <c:f>'Family Violence by Gender'!$C$12:$C$25</c:f>
              <c:numCache>
                <c:formatCode>0</c:formatCode>
                <c:ptCount val="14"/>
                <c:pt idx="0">
                  <c:v>658.37184500533237</c:v>
                </c:pt>
                <c:pt idx="1">
                  <c:v>828.94432327426</c:v>
                </c:pt>
                <c:pt idx="2">
                  <c:v>904.06414155377377</c:v>
                </c:pt>
                <c:pt idx="3">
                  <c:v>917.34990833316294</c:v>
                </c:pt>
                <c:pt idx="4">
                  <c:v>926.97869152877922</c:v>
                </c:pt>
                <c:pt idx="5">
                  <c:v>1076.3459234380218</c:v>
                </c:pt>
                <c:pt idx="6">
                  <c:v>1143.5913909412143</c:v>
                </c:pt>
                <c:pt idx="7">
                  <c:v>1024.6850403294586</c:v>
                </c:pt>
                <c:pt idx="8">
                  <c:v>871.79548930123894</c:v>
                </c:pt>
                <c:pt idx="9">
                  <c:v>933.40705465484746</c:v>
                </c:pt>
                <c:pt idx="10">
                  <c:v>932.51446288354862</c:v>
                </c:pt>
                <c:pt idx="11">
                  <c:v>852.59637646540011</c:v>
                </c:pt>
                <c:pt idx="12">
                  <c:v>973.45633595562856</c:v>
                </c:pt>
                <c:pt idx="13">
                  <c:v>954.86959070040041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4E0-4D97-AE89-574DB5A5E221}"/>
            </c:ext>
          </c:extLst>
        </c:ser>
        <c:ser>
          <c:idx val="1"/>
          <c:order val="1"/>
          <c:tx>
            <c:strRef>
              <c:f>'Family Violence by Gender'!$E$11</c:f>
              <c:strCache>
                <c:ptCount val="1"/>
                <c:pt idx="0">
                  <c:v>Greater Dandenong: Males, Rate (per 100,000 population)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434163555954257E-2"/>
                  <c:y val="-2.099898872819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E0-4D97-AE89-574DB5A5E221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ED-410D-8454-18716A9FAF6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Violence by Gender'!$B$12:$B$25</c:f>
              <c:strCache>
                <c:ptCount val="14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  <c:pt idx="13">
                  <c:v>2023/24</c:v>
                </c:pt>
              </c:strCache>
            </c:strRef>
          </c:cat>
          <c:val>
            <c:numRef>
              <c:f>'Family Violence by Gender'!$E$12:$E$25</c:f>
              <c:numCache>
                <c:formatCode>0</c:formatCode>
                <c:ptCount val="14"/>
                <c:pt idx="0">
                  <c:v>201.91965872733735</c:v>
                </c:pt>
                <c:pt idx="1">
                  <c:v>281.92522669733711</c:v>
                </c:pt>
                <c:pt idx="2">
                  <c:v>308.26651921481891</c:v>
                </c:pt>
                <c:pt idx="3">
                  <c:v>365.30427256060574</c:v>
                </c:pt>
                <c:pt idx="4">
                  <c:v>306.31763399724446</c:v>
                </c:pt>
                <c:pt idx="5">
                  <c:v>388.89870956337279</c:v>
                </c:pt>
                <c:pt idx="6">
                  <c:v>493.41471249598459</c:v>
                </c:pt>
                <c:pt idx="7">
                  <c:v>327.75300338718716</c:v>
                </c:pt>
                <c:pt idx="8">
                  <c:v>260.09368189097739</c:v>
                </c:pt>
                <c:pt idx="9">
                  <c:v>266.34800030915392</c:v>
                </c:pt>
                <c:pt idx="10">
                  <c:v>301.7307943597724</c:v>
                </c:pt>
                <c:pt idx="11">
                  <c:v>314.82366199943647</c:v>
                </c:pt>
                <c:pt idx="12">
                  <c:v>271.66223328994283</c:v>
                </c:pt>
                <c:pt idx="13">
                  <c:v>300.38097098759403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44E0-4D97-AE89-574DB5A5E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16800"/>
        <c:axId val="51918720"/>
      </c:lineChart>
      <c:catAx>
        <c:axId val="51916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 sz="800"/>
            </a:pPr>
            <a:endParaRPr lang="en-US"/>
          </a:p>
        </c:txPr>
        <c:crossAx val="51918720"/>
        <c:crosses val="autoZero"/>
        <c:auto val="1"/>
        <c:lblAlgn val="ctr"/>
        <c:lblOffset val="100"/>
        <c:noMultiLvlLbl val="0"/>
      </c:catAx>
      <c:valAx>
        <c:axId val="5191872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916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7787777798425361E-2"/>
          <c:y val="1.6711942643697051E-2"/>
          <c:w val="0.6449257641985584"/>
          <c:h val="7.4599600491892015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0" dropStyle="combo" dx="16" fmlaLink="$B$3" fmlaRange="Data!$B$105:$B$184" sel="26" val="0"/>
</file>

<file path=xl/ctrlProps/ctrlProp10.xml><?xml version="1.0" encoding="utf-8"?>
<formControlPr xmlns="http://schemas.microsoft.com/office/spreadsheetml/2009/9/main" objectType="Drop" dropLines="3" dropStyle="combo" dx="16" fmlaLink="$F$6" fmlaRange="$N$4:$N$6" sel="1" val="0"/>
</file>

<file path=xl/ctrlProps/ctrlProp11.xml><?xml version="1.0" encoding="utf-8"?>
<formControlPr xmlns="http://schemas.microsoft.com/office/spreadsheetml/2009/9/main" objectType="Drop" dropLines="2" dropStyle="combo" dx="16" fmlaLink="$B$8" fmlaRange="$O$4:$O$5" sel="2" val="0"/>
</file>

<file path=xl/ctrlProps/ctrlProp12.xml><?xml version="1.0" encoding="utf-8"?>
<formControlPr xmlns="http://schemas.microsoft.com/office/spreadsheetml/2009/9/main" objectType="Drop" dropLines="2" dropStyle="combo" dx="16" fmlaLink="$F$8" fmlaRange="$O$4:$O$5" sel="2" val="0"/>
</file>

<file path=xl/ctrlProps/ctrlProp2.xml><?xml version="1.0" encoding="utf-8"?>
<formControlPr xmlns="http://schemas.microsoft.com/office/spreadsheetml/2009/9/main" objectType="Drop" dropLines="2" dropStyle="combo" dx="16" fmlaLink="$B$5" fmlaRange="$S$3:$S$4" sel="2" val="0"/>
</file>

<file path=xl/ctrlProps/ctrlProp3.xml><?xml version="1.0" encoding="utf-8"?>
<formControlPr xmlns="http://schemas.microsoft.com/office/spreadsheetml/2009/9/main" objectType="Drop" dropLines="40" dropStyle="combo" dx="16" fmlaLink="$E$3" fmlaRange="Data!$B$105:$B$184" sel="80" val="40"/>
</file>

<file path=xl/ctrlProps/ctrlProp4.xml><?xml version="1.0" encoding="utf-8"?>
<formControlPr xmlns="http://schemas.microsoft.com/office/spreadsheetml/2009/9/main" objectType="Drop" dropLines="2" dropStyle="combo" dx="16" fmlaLink="$E$5" fmlaRange="$S$3:$S$4" sel="2" val="0"/>
</file>

<file path=xl/ctrlProps/ctrlProp5.xml><?xml version="1.0" encoding="utf-8"?>
<formControlPr xmlns="http://schemas.microsoft.com/office/spreadsheetml/2009/9/main" objectType="Drop" dropLines="2" dropStyle="combo" dx="16" fmlaLink="$K$3" fmlaRange="$S$3:$S$4" sel="2" val="0"/>
</file>

<file path=xl/ctrlProps/ctrlProp6.xml><?xml version="1.0" encoding="utf-8"?>
<formControlPr xmlns="http://schemas.microsoft.com/office/spreadsheetml/2009/9/main" objectType="Drop" dropLines="2" dropStyle="combo" dx="16" fmlaLink="$N$3" fmlaRange="$R$3:$R$4" sel="2" val="0"/>
</file>

<file path=xl/ctrlProps/ctrlProp7.xml><?xml version="1.0" encoding="utf-8"?>
<formControlPr xmlns="http://schemas.microsoft.com/office/spreadsheetml/2009/9/main" objectType="Drop" dropLines="40" dropStyle="combo" dx="16" fmlaLink="$B$4" fmlaRange="$M$4:$M$83" sel="26" val="25"/>
</file>

<file path=xl/ctrlProps/ctrlProp8.xml><?xml version="1.0" encoding="utf-8"?>
<formControlPr xmlns="http://schemas.microsoft.com/office/spreadsheetml/2009/9/main" objectType="Drop" dropLines="40" dropStyle="combo" dx="16" fmlaLink="$F$4" fmlaRange="$M$4:$M$83" sel="26" val="8"/>
</file>

<file path=xl/ctrlProps/ctrlProp9.xml><?xml version="1.0" encoding="utf-8"?>
<formControlPr xmlns="http://schemas.microsoft.com/office/spreadsheetml/2009/9/main" objectType="Drop" dropLines="3" dropStyle="combo" dx="16" fmlaLink="$B$6" fmlaRange="$N$4:$N$6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447675</xdr:colOff>
      <xdr:row>322</xdr:row>
      <xdr:rowOff>95251</xdr:rowOff>
    </xdr:from>
    <xdr:to>
      <xdr:col>8</xdr:col>
      <xdr:colOff>85593</xdr:colOff>
      <xdr:row>323</xdr:row>
      <xdr:rowOff>142876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6932176"/>
          <a:ext cx="734654" cy="228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33867</xdr:colOff>
      <xdr:row>5</xdr:row>
      <xdr:rowOff>8467</xdr:rowOff>
    </xdr:from>
    <xdr:to>
      <xdr:col>8</xdr:col>
      <xdr:colOff>16933</xdr:colOff>
      <xdr:row>25</xdr:row>
      <xdr:rowOff>16934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24190</xdr:colOff>
      <xdr:row>3</xdr:row>
      <xdr:rowOff>42334</xdr:rowOff>
    </xdr:from>
    <xdr:to>
      <xdr:col>16</xdr:col>
      <xdr:colOff>621014</xdr:colOff>
      <xdr:row>84</xdr:row>
      <xdr:rowOff>42333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281940</xdr:rowOff>
        </xdr:from>
        <xdr:to>
          <xdr:col>3</xdr:col>
          <xdr:colOff>220980</xdr:colOff>
          <xdr:row>3</xdr:row>
          <xdr:rowOff>15240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2</xdr:col>
          <xdr:colOff>571500</xdr:colOff>
          <xdr:row>5</xdr:row>
          <xdr:rowOff>15240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678180</xdr:colOff>
          <xdr:row>1</xdr:row>
          <xdr:rowOff>281940</xdr:rowOff>
        </xdr:from>
        <xdr:to>
          <xdr:col>6</xdr:col>
          <xdr:colOff>213360</xdr:colOff>
          <xdr:row>3</xdr:row>
          <xdr:rowOff>15240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5</xdr:col>
          <xdr:colOff>571500</xdr:colOff>
          <xdr:row>5</xdr:row>
          <xdr:rowOff>15240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</xdr:row>
          <xdr:rowOff>0</xdr:rowOff>
        </xdr:from>
        <xdr:to>
          <xdr:col>11</xdr:col>
          <xdr:colOff>571500</xdr:colOff>
          <xdr:row>3</xdr:row>
          <xdr:rowOff>30480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678180</xdr:colOff>
          <xdr:row>2</xdr:row>
          <xdr:rowOff>0</xdr:rowOff>
        </xdr:from>
        <xdr:to>
          <xdr:col>14</xdr:col>
          <xdr:colOff>0</xdr:colOff>
          <xdr:row>3</xdr:row>
          <xdr:rowOff>30480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181429</xdr:colOff>
      <xdr:row>9</xdr:row>
      <xdr:rowOff>113392</xdr:rowOff>
    </xdr:from>
    <xdr:to>
      <xdr:col>24</xdr:col>
      <xdr:colOff>190500</xdr:colOff>
      <xdr:row>14</xdr:row>
      <xdr:rowOff>36286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779000" y="1905000"/>
          <a:ext cx="4200071" cy="830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Order for both data sets:</a:t>
          </a:r>
        </a:p>
        <a:p>
          <a:pPr lvl="0"/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Number of family incident-related, and non-family incident-related, offences against the person, by Victorian local government area, fo</a:t>
          </a:r>
          <a:r>
            <a:rPr lang="en-US" sz="900" baseline="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 [year]</a:t>
          </a:r>
          <a:endParaRPr lang="en-US" sz="900">
            <a:solidFill>
              <a:schemeClr val="tx1">
                <a:lumMod val="50000"/>
                <a:lumOff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 Family violence-related victim reports for crimes against the person offences, by sex and local government area, for [year]</a:t>
          </a:r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275581</xdr:colOff>
      <xdr:row>8</xdr:row>
      <xdr:rowOff>22413</xdr:rowOff>
    </xdr:from>
    <xdr:to>
      <xdr:col>8</xdr:col>
      <xdr:colOff>612588</xdr:colOff>
      <xdr:row>27</xdr:row>
      <xdr:rowOff>160984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403860</xdr:colOff>
          <xdr:row>3</xdr:row>
          <xdr:rowOff>0</xdr:rowOff>
        </xdr:from>
        <xdr:to>
          <xdr:col>3</xdr:col>
          <xdr:colOff>556260</xdr:colOff>
          <xdr:row>4</xdr:row>
          <xdr:rowOff>15240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624840</xdr:colOff>
          <xdr:row>2</xdr:row>
          <xdr:rowOff>182880</xdr:rowOff>
        </xdr:from>
        <xdr:to>
          <xdr:col>7</xdr:col>
          <xdr:colOff>556260</xdr:colOff>
          <xdr:row>4</xdr:row>
          <xdr:rowOff>15240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15240</xdr:rowOff>
        </xdr:from>
        <xdr:to>
          <xdr:col>2</xdr:col>
          <xdr:colOff>571500</xdr:colOff>
          <xdr:row>6</xdr:row>
          <xdr:rowOff>22860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632460</xdr:colOff>
          <xdr:row>4</xdr:row>
          <xdr:rowOff>182880</xdr:rowOff>
        </xdr:from>
        <xdr:to>
          <xdr:col>6</xdr:col>
          <xdr:colOff>586740</xdr:colOff>
          <xdr:row>6</xdr:row>
          <xdr:rowOff>15240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3</xdr:col>
          <xdr:colOff>365760</xdr:colOff>
          <xdr:row>8</xdr:row>
          <xdr:rowOff>15240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624840</xdr:colOff>
          <xdr:row>6</xdr:row>
          <xdr:rowOff>167640</xdr:rowOff>
        </xdr:from>
        <xdr:to>
          <xdr:col>7</xdr:col>
          <xdr:colOff>365760</xdr:colOff>
          <xdr:row>8</xdr:row>
          <xdr:rowOff>22860</xdr:rowOff>
        </xdr:to>
        <xdr:sp macro="" textlink="">
          <xdr:nvSpPr>
            <xdr:cNvPr id="3078" name="Drop Dow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E3429"/>
  </sheetPr>
  <dimension ref="A1:BO768"/>
  <sheetViews>
    <sheetView zoomScale="85" zoomScaleNormal="85" workbookViewId="0">
      <pane xSplit="2" ySplit="4" topLeftCell="S5" activePane="bottomRight" state="frozen"/>
      <selection pane="topRight" activeCell="C1" sqref="C1"/>
      <selection pane="bottomLeft" activeCell="A5" sqref="A5"/>
      <selection pane="bottomRight" activeCell="AH10" sqref="AH10"/>
    </sheetView>
  </sheetViews>
  <sheetFormatPr defaultColWidth="9.21875" defaultRowHeight="14.4"/>
  <cols>
    <col min="1" max="1" width="2.44140625" style="84" bestFit="1" customWidth="1"/>
    <col min="2" max="2" width="20" customWidth="1"/>
    <col min="3" max="6" width="14.44140625" style="7" customWidth="1"/>
    <col min="7" max="36" width="14.44140625" customWidth="1"/>
    <col min="37" max="37" width="3.77734375" customWidth="1"/>
    <col min="38" max="49" width="11.21875" customWidth="1"/>
  </cols>
  <sheetData>
    <row r="1" spans="1:67" ht="17.399999999999999">
      <c r="B1" s="1" t="s">
        <v>139</v>
      </c>
      <c r="C1" s="2"/>
      <c r="D1" s="3"/>
      <c r="E1" s="3"/>
      <c r="F1" s="3"/>
    </row>
    <row r="2" spans="1:67" ht="18">
      <c r="A2" s="84">
        <v>1</v>
      </c>
      <c r="B2" s="4">
        <v>2</v>
      </c>
      <c r="C2" s="3">
        <v>3</v>
      </c>
      <c r="D2" s="3">
        <v>4</v>
      </c>
      <c r="E2" s="3">
        <v>5</v>
      </c>
      <c r="F2">
        <v>6</v>
      </c>
      <c r="G2" s="4">
        <v>7</v>
      </c>
      <c r="H2" s="3">
        <v>8</v>
      </c>
      <c r="I2" s="3">
        <v>9</v>
      </c>
      <c r="J2" s="3">
        <v>10</v>
      </c>
      <c r="K2">
        <v>11</v>
      </c>
      <c r="L2" s="4">
        <v>12</v>
      </c>
      <c r="M2" s="3">
        <v>13</v>
      </c>
      <c r="N2" s="3">
        <v>14</v>
      </c>
      <c r="O2" s="96">
        <v>15</v>
      </c>
      <c r="P2" s="97">
        <v>16</v>
      </c>
      <c r="Q2" s="96">
        <v>17</v>
      </c>
      <c r="R2" s="96">
        <v>18</v>
      </c>
      <c r="S2" s="96">
        <v>19</v>
      </c>
      <c r="T2" s="96">
        <v>20</v>
      </c>
      <c r="U2" s="96">
        <v>21</v>
      </c>
      <c r="V2" s="96">
        <v>22</v>
      </c>
      <c r="W2" s="96">
        <v>23</v>
      </c>
      <c r="X2" s="96">
        <v>24</v>
      </c>
      <c r="Y2" s="96">
        <v>25</v>
      </c>
      <c r="Z2" s="96">
        <v>26</v>
      </c>
      <c r="AA2" s="96">
        <v>27</v>
      </c>
      <c r="AB2" s="96">
        <v>28</v>
      </c>
      <c r="AC2" s="96">
        <v>29</v>
      </c>
      <c r="AD2" s="96">
        <v>30</v>
      </c>
      <c r="AE2" s="96">
        <v>31</v>
      </c>
      <c r="AF2" s="96">
        <v>32</v>
      </c>
      <c r="AG2" s="96">
        <v>33</v>
      </c>
      <c r="AH2" s="96">
        <v>34</v>
      </c>
      <c r="AI2" s="96">
        <v>35</v>
      </c>
      <c r="AJ2" s="96">
        <v>36</v>
      </c>
      <c r="AL2" s="30" t="s">
        <v>87</v>
      </c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</row>
    <row r="3" spans="1:67" ht="15.6" thickBot="1">
      <c r="B3" s="5"/>
      <c r="C3" s="6" t="s">
        <v>81</v>
      </c>
      <c r="D3" s="6" t="s">
        <v>81</v>
      </c>
      <c r="E3" s="6" t="s">
        <v>82</v>
      </c>
      <c r="F3" s="6" t="s">
        <v>82</v>
      </c>
      <c r="G3" s="6" t="s">
        <v>83</v>
      </c>
      <c r="H3" s="6" t="s">
        <v>83</v>
      </c>
      <c r="I3" s="6" t="s">
        <v>84</v>
      </c>
      <c r="J3" s="6" t="s">
        <v>84</v>
      </c>
      <c r="K3" s="6" t="s">
        <v>85</v>
      </c>
      <c r="L3" s="6" t="s">
        <v>85</v>
      </c>
      <c r="M3" s="6" t="s">
        <v>110</v>
      </c>
      <c r="N3" s="6" t="s">
        <v>110</v>
      </c>
      <c r="O3" s="6" t="s">
        <v>111</v>
      </c>
      <c r="P3" s="6" t="s">
        <v>111</v>
      </c>
      <c r="Q3" s="6" t="s">
        <v>112</v>
      </c>
      <c r="R3" s="6" t="s">
        <v>112</v>
      </c>
      <c r="S3" s="6" t="s">
        <v>113</v>
      </c>
      <c r="T3" s="6" t="s">
        <v>113</v>
      </c>
      <c r="U3" s="6" t="s">
        <v>118</v>
      </c>
      <c r="V3" s="6" t="s">
        <v>118</v>
      </c>
      <c r="W3" s="6" t="s">
        <v>119</v>
      </c>
      <c r="X3" s="6" t="s">
        <v>119</v>
      </c>
      <c r="Y3" s="6" t="s">
        <v>120</v>
      </c>
      <c r="Z3" s="6" t="s">
        <v>120</v>
      </c>
      <c r="AA3" s="6" t="s">
        <v>121</v>
      </c>
      <c r="AB3" s="6" t="s">
        <v>121</v>
      </c>
      <c r="AC3" s="6" t="s">
        <v>132</v>
      </c>
      <c r="AD3" s="6" t="s">
        <v>132</v>
      </c>
      <c r="AE3" s="6" t="s">
        <v>133</v>
      </c>
      <c r="AF3" s="6" t="s">
        <v>133</v>
      </c>
      <c r="AG3" s="6" t="s">
        <v>134</v>
      </c>
      <c r="AH3" s="6" t="s">
        <v>134</v>
      </c>
      <c r="AI3" s="6" t="s">
        <v>135</v>
      </c>
      <c r="AJ3" s="6" t="s">
        <v>136</v>
      </c>
      <c r="AL3" s="7">
        <v>2010</v>
      </c>
      <c r="AM3" s="7">
        <v>2011</v>
      </c>
      <c r="AN3" s="7">
        <v>2012</v>
      </c>
      <c r="AO3" s="7">
        <v>2013</v>
      </c>
      <c r="AP3" s="7">
        <v>2014</v>
      </c>
      <c r="AQ3" s="7">
        <v>2015</v>
      </c>
      <c r="AR3" s="7">
        <v>2016</v>
      </c>
      <c r="AS3" s="7">
        <v>2017</v>
      </c>
      <c r="AT3" s="7">
        <v>2018</v>
      </c>
      <c r="AU3" s="7">
        <v>2019</v>
      </c>
      <c r="AV3" s="7">
        <v>2020</v>
      </c>
      <c r="AW3" s="7">
        <v>2021</v>
      </c>
      <c r="AX3" s="7">
        <v>2022</v>
      </c>
      <c r="AY3" s="7">
        <v>2023</v>
      </c>
    </row>
    <row r="4" spans="1:67" ht="26.4">
      <c r="B4" s="5"/>
      <c r="C4" s="8" t="s">
        <v>79</v>
      </c>
      <c r="D4" s="8" t="s">
        <v>80</v>
      </c>
      <c r="E4" s="8" t="s">
        <v>79</v>
      </c>
      <c r="F4" s="8" t="s">
        <v>80</v>
      </c>
      <c r="G4" s="8" t="s">
        <v>79</v>
      </c>
      <c r="H4" s="8" t="s">
        <v>80</v>
      </c>
      <c r="I4" s="8" t="s">
        <v>79</v>
      </c>
      <c r="J4" s="8" t="s">
        <v>80</v>
      </c>
      <c r="K4" s="8" t="s">
        <v>79</v>
      </c>
      <c r="L4" s="8" t="s">
        <v>80</v>
      </c>
      <c r="M4" s="8" t="s">
        <v>79</v>
      </c>
      <c r="N4" s="8" t="s">
        <v>80</v>
      </c>
      <c r="O4" s="8" t="s">
        <v>79</v>
      </c>
      <c r="P4" s="8" t="s">
        <v>80</v>
      </c>
      <c r="Q4" s="8" t="s">
        <v>79</v>
      </c>
      <c r="R4" s="8" t="s">
        <v>80</v>
      </c>
      <c r="S4" s="8" t="s">
        <v>79</v>
      </c>
      <c r="T4" s="8" t="s">
        <v>80</v>
      </c>
      <c r="U4" s="8" t="s">
        <v>79</v>
      </c>
      <c r="V4" s="8" t="s">
        <v>80</v>
      </c>
      <c r="W4" s="8" t="s">
        <v>79</v>
      </c>
      <c r="X4" s="8" t="s">
        <v>80</v>
      </c>
      <c r="Y4" s="8" t="s">
        <v>79</v>
      </c>
      <c r="Z4" s="8" t="s">
        <v>80</v>
      </c>
      <c r="AA4" s="8" t="s">
        <v>79</v>
      </c>
      <c r="AB4" s="8" t="s">
        <v>80</v>
      </c>
      <c r="AC4" s="8" t="s">
        <v>79</v>
      </c>
      <c r="AD4" s="8" t="s">
        <v>80</v>
      </c>
      <c r="AE4" s="8" t="s">
        <v>79</v>
      </c>
      <c r="AF4" s="8" t="s">
        <v>80</v>
      </c>
      <c r="AG4" s="8" t="s">
        <v>79</v>
      </c>
      <c r="AH4" s="8" t="s">
        <v>80</v>
      </c>
      <c r="AI4" s="8" t="s">
        <v>79</v>
      </c>
      <c r="AJ4" s="8" t="s">
        <v>80</v>
      </c>
      <c r="AS4" s="38">
        <v>2017</v>
      </c>
    </row>
    <row r="5" spans="1:67">
      <c r="A5" s="84">
        <v>1</v>
      </c>
      <c r="B5" s="9" t="s">
        <v>14</v>
      </c>
      <c r="C5" s="10">
        <v>42</v>
      </c>
      <c r="D5" s="10">
        <v>8</v>
      </c>
      <c r="E5" s="10">
        <v>44</v>
      </c>
      <c r="F5" s="10">
        <v>27</v>
      </c>
      <c r="G5" s="10">
        <v>55</v>
      </c>
      <c r="H5" s="10">
        <v>32</v>
      </c>
      <c r="I5" s="10">
        <v>54</v>
      </c>
      <c r="J5" s="10">
        <v>27</v>
      </c>
      <c r="K5" s="10">
        <v>77</v>
      </c>
      <c r="L5" s="10">
        <v>19</v>
      </c>
      <c r="M5" s="10">
        <v>61</v>
      </c>
      <c r="N5" s="10">
        <v>45</v>
      </c>
      <c r="O5" s="10">
        <v>54</v>
      </c>
      <c r="P5" s="10">
        <v>44</v>
      </c>
      <c r="Q5" s="10">
        <v>103</v>
      </c>
      <c r="R5" s="10">
        <v>50</v>
      </c>
      <c r="S5" s="99">
        <v>144</v>
      </c>
      <c r="T5" s="99">
        <v>62</v>
      </c>
      <c r="U5" s="106">
        <v>61</v>
      </c>
      <c r="V5" s="106">
        <v>61</v>
      </c>
      <c r="W5" s="10">
        <v>51</v>
      </c>
      <c r="X5" s="10">
        <v>87</v>
      </c>
      <c r="Y5" s="10">
        <v>61</v>
      </c>
      <c r="Z5" s="10">
        <v>48</v>
      </c>
      <c r="AA5" s="10">
        <v>44</v>
      </c>
      <c r="AB5" s="10">
        <v>127</v>
      </c>
      <c r="AC5" s="10">
        <v>62</v>
      </c>
      <c r="AD5" s="10">
        <v>132</v>
      </c>
      <c r="AE5" s="10"/>
      <c r="AF5" s="10"/>
      <c r="AG5" s="10"/>
      <c r="AH5" s="10"/>
      <c r="AI5" s="10"/>
      <c r="AJ5" s="10"/>
      <c r="AL5" s="11">
        <v>12180</v>
      </c>
      <c r="AM5" s="11">
        <v>12103</v>
      </c>
      <c r="AN5" s="11">
        <v>12138</v>
      </c>
      <c r="AO5" s="11">
        <v>12044</v>
      </c>
      <c r="AP5" s="11">
        <v>12028</v>
      </c>
      <c r="AQ5" s="11">
        <v>11858</v>
      </c>
      <c r="AR5" s="11">
        <v>12010</v>
      </c>
      <c r="AS5" s="11">
        <v>12515</v>
      </c>
      <c r="AT5" s="11">
        <v>12730</v>
      </c>
      <c r="AU5" s="11">
        <v>12814</v>
      </c>
      <c r="AV5" s="11">
        <v>12973</v>
      </c>
      <c r="AW5" s="11">
        <v>13069</v>
      </c>
      <c r="AX5" s="11">
        <v>13175</v>
      </c>
      <c r="AY5" s="11">
        <v>13182</v>
      </c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</row>
    <row r="6" spans="1:67">
      <c r="A6" s="84">
        <v>2</v>
      </c>
      <c r="B6" s="9" t="s">
        <v>49</v>
      </c>
      <c r="C6" s="10">
        <v>139</v>
      </c>
      <c r="D6" s="10">
        <v>47</v>
      </c>
      <c r="E6" s="10">
        <v>151</v>
      </c>
      <c r="F6" s="10">
        <v>97</v>
      </c>
      <c r="G6" s="10">
        <v>128</v>
      </c>
      <c r="H6" s="10">
        <v>142</v>
      </c>
      <c r="I6" s="10">
        <v>179</v>
      </c>
      <c r="J6" s="10">
        <v>110</v>
      </c>
      <c r="K6" s="10">
        <v>203</v>
      </c>
      <c r="L6" s="10">
        <v>118</v>
      </c>
      <c r="M6" s="10">
        <v>246</v>
      </c>
      <c r="N6" s="10">
        <v>116</v>
      </c>
      <c r="O6" s="10">
        <v>148</v>
      </c>
      <c r="P6" s="10">
        <v>121</v>
      </c>
      <c r="Q6" s="10">
        <v>159</v>
      </c>
      <c r="R6" s="10">
        <v>139</v>
      </c>
      <c r="S6" s="10">
        <v>136</v>
      </c>
      <c r="T6" s="10">
        <v>131</v>
      </c>
      <c r="U6" s="106">
        <v>149</v>
      </c>
      <c r="V6" s="106">
        <v>138</v>
      </c>
      <c r="W6" s="10">
        <v>198</v>
      </c>
      <c r="X6" s="10">
        <v>162</v>
      </c>
      <c r="Y6" s="10">
        <v>167</v>
      </c>
      <c r="Z6" s="10">
        <v>105</v>
      </c>
      <c r="AA6" s="10">
        <v>275</v>
      </c>
      <c r="AB6" s="10">
        <v>110</v>
      </c>
      <c r="AC6" s="10">
        <v>114</v>
      </c>
      <c r="AD6" s="10">
        <v>132</v>
      </c>
      <c r="AE6" s="10"/>
      <c r="AF6" s="10"/>
      <c r="AG6" s="10"/>
      <c r="AH6" s="10"/>
      <c r="AI6" s="10"/>
      <c r="AJ6" s="10"/>
      <c r="AL6" s="11">
        <v>11396</v>
      </c>
      <c r="AM6" s="11">
        <v>11297</v>
      </c>
      <c r="AN6" s="11">
        <v>11355</v>
      </c>
      <c r="AO6" s="11">
        <v>11207</v>
      </c>
      <c r="AP6" s="11">
        <v>11184</v>
      </c>
      <c r="AQ6" s="11">
        <v>11028</v>
      </c>
      <c r="AR6" s="11">
        <v>11022</v>
      </c>
      <c r="AS6" s="11">
        <v>11723</v>
      </c>
      <c r="AT6" s="11">
        <v>11795</v>
      </c>
      <c r="AU6" s="11">
        <v>11845</v>
      </c>
      <c r="AV6" s="11">
        <v>11965</v>
      </c>
      <c r="AW6" s="11">
        <v>11922</v>
      </c>
      <c r="AX6" s="11">
        <v>11741</v>
      </c>
      <c r="AY6" s="11">
        <v>11683</v>
      </c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7">
      <c r="A7" s="84">
        <v>3</v>
      </c>
      <c r="B7" s="9" t="s">
        <v>50</v>
      </c>
      <c r="C7" s="10">
        <v>898</v>
      </c>
      <c r="D7" s="10">
        <v>380</v>
      </c>
      <c r="E7" s="10">
        <v>1013</v>
      </c>
      <c r="F7" s="10">
        <v>643</v>
      </c>
      <c r="G7" s="10">
        <v>967</v>
      </c>
      <c r="H7" s="10">
        <v>719</v>
      </c>
      <c r="I7" s="10">
        <v>877</v>
      </c>
      <c r="J7" s="10">
        <v>628</v>
      </c>
      <c r="K7" s="10">
        <v>879</v>
      </c>
      <c r="L7" s="10">
        <v>802</v>
      </c>
      <c r="M7" s="10">
        <v>949</v>
      </c>
      <c r="N7" s="10">
        <v>742</v>
      </c>
      <c r="O7" s="10">
        <v>1113</v>
      </c>
      <c r="P7" s="10">
        <v>755</v>
      </c>
      <c r="Q7" s="10">
        <v>1037</v>
      </c>
      <c r="R7" s="10">
        <v>886</v>
      </c>
      <c r="S7" s="10">
        <v>936</v>
      </c>
      <c r="T7" s="10">
        <v>794</v>
      </c>
      <c r="U7" s="106">
        <v>808</v>
      </c>
      <c r="V7" s="106">
        <v>725</v>
      </c>
      <c r="W7" s="10">
        <v>796</v>
      </c>
      <c r="X7" s="10">
        <v>766</v>
      </c>
      <c r="Y7" s="10">
        <v>805</v>
      </c>
      <c r="Z7" s="10">
        <v>664</v>
      </c>
      <c r="AA7" s="10">
        <v>740</v>
      </c>
      <c r="AB7" s="10">
        <v>644</v>
      </c>
      <c r="AC7" s="10">
        <v>1193</v>
      </c>
      <c r="AD7" s="10">
        <v>923</v>
      </c>
      <c r="AE7" s="10"/>
      <c r="AF7" s="10"/>
      <c r="AG7" s="10"/>
      <c r="AH7" s="10"/>
      <c r="AI7" s="10"/>
      <c r="AJ7" s="10"/>
      <c r="AL7" s="11">
        <v>93678</v>
      </c>
      <c r="AM7" s="11">
        <v>95007</v>
      </c>
      <c r="AN7" s="11">
        <v>96972</v>
      </c>
      <c r="AO7" s="11">
        <v>98684</v>
      </c>
      <c r="AP7" s="11">
        <v>100283</v>
      </c>
      <c r="AQ7" s="11">
        <v>101578</v>
      </c>
      <c r="AR7" s="11">
        <v>103964</v>
      </c>
      <c r="AS7" s="11">
        <v>105328</v>
      </c>
      <c r="AT7" s="11">
        <v>107325</v>
      </c>
      <c r="AU7" s="11">
        <v>109505</v>
      </c>
      <c r="AV7" s="11">
        <v>111361</v>
      </c>
      <c r="AW7" s="11">
        <v>113183</v>
      </c>
      <c r="AX7" s="11">
        <v>115847</v>
      </c>
      <c r="AY7" s="11">
        <v>118137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7">
      <c r="A8" s="84">
        <v>4</v>
      </c>
      <c r="B8" s="9" t="s">
        <v>0</v>
      </c>
      <c r="C8" s="10">
        <v>618</v>
      </c>
      <c r="D8" s="10">
        <v>291</v>
      </c>
      <c r="E8" s="10">
        <v>638</v>
      </c>
      <c r="F8" s="10">
        <v>463</v>
      </c>
      <c r="G8" s="10">
        <v>645</v>
      </c>
      <c r="H8" s="10">
        <v>580</v>
      </c>
      <c r="I8" s="10">
        <v>584</v>
      </c>
      <c r="J8" s="10">
        <v>511</v>
      </c>
      <c r="K8" s="10">
        <v>729</v>
      </c>
      <c r="L8" s="10">
        <v>509</v>
      </c>
      <c r="M8" s="10">
        <v>608</v>
      </c>
      <c r="N8" s="10">
        <v>621</v>
      </c>
      <c r="O8" s="10">
        <v>714</v>
      </c>
      <c r="P8" s="10">
        <v>551</v>
      </c>
      <c r="Q8" s="10">
        <v>598</v>
      </c>
      <c r="R8" s="10">
        <v>518</v>
      </c>
      <c r="S8" s="10">
        <v>655</v>
      </c>
      <c r="T8" s="10">
        <v>515</v>
      </c>
      <c r="U8" s="106">
        <v>691</v>
      </c>
      <c r="V8" s="106">
        <v>480</v>
      </c>
      <c r="W8" s="10">
        <v>611</v>
      </c>
      <c r="X8" s="10">
        <v>525</v>
      </c>
      <c r="Y8" s="10">
        <v>664</v>
      </c>
      <c r="Z8" s="10">
        <v>462</v>
      </c>
      <c r="AA8" s="10">
        <v>644</v>
      </c>
      <c r="AB8" s="10">
        <v>411</v>
      </c>
      <c r="AC8" s="10">
        <v>745</v>
      </c>
      <c r="AD8" s="10">
        <v>472</v>
      </c>
      <c r="AE8" s="10"/>
      <c r="AF8" s="10"/>
      <c r="AG8" s="10"/>
      <c r="AH8" s="10"/>
      <c r="AI8" s="10"/>
      <c r="AJ8" s="10"/>
      <c r="AL8" s="11">
        <v>122665</v>
      </c>
      <c r="AM8" s="11">
        <v>122722</v>
      </c>
      <c r="AN8" s="11">
        <v>123544</v>
      </c>
      <c r="AO8" s="11">
        <v>124475</v>
      </c>
      <c r="AP8" s="11">
        <v>125503</v>
      </c>
      <c r="AQ8" s="11">
        <v>126232</v>
      </c>
      <c r="AR8" s="11">
        <v>127791</v>
      </c>
      <c r="AS8" s="11">
        <v>129341</v>
      </c>
      <c r="AT8" s="11">
        <v>130237</v>
      </c>
      <c r="AU8" s="11">
        <v>131631</v>
      </c>
      <c r="AV8" s="11">
        <v>131940</v>
      </c>
      <c r="AW8" s="11">
        <v>129387</v>
      </c>
      <c r="AX8" s="11">
        <v>127268</v>
      </c>
      <c r="AY8" s="11">
        <v>129602</v>
      </c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7">
      <c r="A9" s="84">
        <v>5</v>
      </c>
      <c r="B9" s="9" t="s">
        <v>15</v>
      </c>
      <c r="C9" s="10">
        <v>250</v>
      </c>
      <c r="D9" s="10">
        <v>136</v>
      </c>
      <c r="E9" s="10">
        <v>273</v>
      </c>
      <c r="F9" s="10">
        <v>165</v>
      </c>
      <c r="G9" s="10">
        <v>237</v>
      </c>
      <c r="H9" s="10">
        <v>263</v>
      </c>
      <c r="I9" s="10">
        <v>286</v>
      </c>
      <c r="J9" s="10">
        <v>303</v>
      </c>
      <c r="K9" s="10">
        <v>286</v>
      </c>
      <c r="L9" s="10">
        <v>319</v>
      </c>
      <c r="M9" s="10">
        <v>323</v>
      </c>
      <c r="N9" s="10">
        <v>313</v>
      </c>
      <c r="O9" s="10">
        <v>316</v>
      </c>
      <c r="P9" s="10">
        <v>221</v>
      </c>
      <c r="Q9" s="10">
        <v>269</v>
      </c>
      <c r="R9" s="10">
        <v>250</v>
      </c>
      <c r="S9" s="10">
        <v>217</v>
      </c>
      <c r="T9" s="10">
        <v>328</v>
      </c>
      <c r="U9" s="106">
        <v>213</v>
      </c>
      <c r="V9" s="106">
        <v>292</v>
      </c>
      <c r="W9" s="10">
        <v>294</v>
      </c>
      <c r="X9" s="10">
        <v>534</v>
      </c>
      <c r="Y9" s="10">
        <v>286</v>
      </c>
      <c r="Z9" s="10">
        <v>423</v>
      </c>
      <c r="AA9" s="10">
        <v>294</v>
      </c>
      <c r="AB9" s="10">
        <v>406</v>
      </c>
      <c r="AC9" s="10">
        <v>356</v>
      </c>
      <c r="AD9" s="10">
        <v>452</v>
      </c>
      <c r="AE9" s="10"/>
      <c r="AF9" s="10"/>
      <c r="AG9" s="10"/>
      <c r="AH9" s="10"/>
      <c r="AI9" s="10"/>
      <c r="AJ9" s="10"/>
      <c r="AL9" s="11">
        <v>29460</v>
      </c>
      <c r="AM9" s="11">
        <v>30024</v>
      </c>
      <c r="AN9" s="11">
        <v>30592</v>
      </c>
      <c r="AO9" s="11">
        <v>31010</v>
      </c>
      <c r="AP9" s="11">
        <v>31623</v>
      </c>
      <c r="AQ9" s="11">
        <v>32033</v>
      </c>
      <c r="AR9" s="11">
        <v>32848</v>
      </c>
      <c r="AS9" s="11">
        <v>34223</v>
      </c>
      <c r="AT9" s="11">
        <v>35327</v>
      </c>
      <c r="AU9" s="11">
        <v>36320</v>
      </c>
      <c r="AV9" s="11">
        <v>37445</v>
      </c>
      <c r="AW9" s="11">
        <v>38825</v>
      </c>
      <c r="AX9" s="11">
        <v>41741</v>
      </c>
      <c r="AY9" s="11">
        <v>42729</v>
      </c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</row>
    <row r="10" spans="1:67">
      <c r="A10" s="84">
        <v>6</v>
      </c>
      <c r="B10" s="9" t="s">
        <v>16</v>
      </c>
      <c r="C10" s="10">
        <v>196</v>
      </c>
      <c r="D10" s="10">
        <v>136</v>
      </c>
      <c r="E10" s="10">
        <v>286</v>
      </c>
      <c r="F10" s="10">
        <v>216</v>
      </c>
      <c r="G10" s="10">
        <v>253</v>
      </c>
      <c r="H10" s="10">
        <v>225</v>
      </c>
      <c r="I10" s="10">
        <v>397</v>
      </c>
      <c r="J10" s="10">
        <v>288</v>
      </c>
      <c r="K10" s="10">
        <v>320</v>
      </c>
      <c r="L10" s="10">
        <v>334</v>
      </c>
      <c r="M10" s="10">
        <v>403</v>
      </c>
      <c r="N10" s="10">
        <v>407</v>
      </c>
      <c r="O10" s="10">
        <v>355</v>
      </c>
      <c r="P10" s="10">
        <v>431</v>
      </c>
      <c r="Q10" s="10">
        <v>334</v>
      </c>
      <c r="R10" s="10">
        <v>514</v>
      </c>
      <c r="S10" s="10">
        <v>305</v>
      </c>
      <c r="T10" s="10">
        <v>473</v>
      </c>
      <c r="U10" s="106">
        <v>320</v>
      </c>
      <c r="V10" s="106">
        <v>402</v>
      </c>
      <c r="W10" s="10">
        <v>397</v>
      </c>
      <c r="X10" s="10">
        <v>678</v>
      </c>
      <c r="Y10" s="10">
        <v>466</v>
      </c>
      <c r="Z10" s="10">
        <v>462</v>
      </c>
      <c r="AA10" s="10">
        <v>495</v>
      </c>
      <c r="AB10" s="10">
        <v>440</v>
      </c>
      <c r="AC10" s="10">
        <v>438</v>
      </c>
      <c r="AD10" s="10">
        <v>582</v>
      </c>
      <c r="AE10" s="10"/>
      <c r="AF10" s="10"/>
      <c r="AG10" s="10"/>
      <c r="AH10" s="10"/>
      <c r="AI10" s="10"/>
      <c r="AJ10" s="10"/>
      <c r="AL10" s="11">
        <v>42343</v>
      </c>
      <c r="AM10" s="11">
        <v>43416</v>
      </c>
      <c r="AN10" s="11">
        <v>44366</v>
      </c>
      <c r="AO10" s="11">
        <v>45205</v>
      </c>
      <c r="AP10" s="11">
        <v>45945</v>
      </c>
      <c r="AQ10" s="11">
        <v>46638</v>
      </c>
      <c r="AR10" s="11">
        <v>48072</v>
      </c>
      <c r="AS10" s="11">
        <v>50364</v>
      </c>
      <c r="AT10" s="11">
        <v>52015</v>
      </c>
      <c r="AU10" s="11">
        <v>53396</v>
      </c>
      <c r="AV10" s="11">
        <v>54884</v>
      </c>
      <c r="AW10" s="11">
        <v>56583</v>
      </c>
      <c r="AX10" s="11">
        <v>59182</v>
      </c>
      <c r="AY10" s="11">
        <v>60644</v>
      </c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</row>
    <row r="11" spans="1:67">
      <c r="A11" s="84">
        <v>7</v>
      </c>
      <c r="B11" s="9" t="s">
        <v>39</v>
      </c>
      <c r="C11" s="10">
        <v>286</v>
      </c>
      <c r="D11" s="10">
        <v>105</v>
      </c>
      <c r="E11" s="10">
        <v>244</v>
      </c>
      <c r="F11" s="10">
        <v>175</v>
      </c>
      <c r="G11" s="10">
        <v>277</v>
      </c>
      <c r="H11" s="10">
        <v>175</v>
      </c>
      <c r="I11" s="10">
        <v>255</v>
      </c>
      <c r="J11" s="10">
        <v>225</v>
      </c>
      <c r="K11" s="10">
        <v>358</v>
      </c>
      <c r="L11" s="10">
        <v>203</v>
      </c>
      <c r="M11" s="10">
        <v>293</v>
      </c>
      <c r="N11" s="10">
        <v>262</v>
      </c>
      <c r="O11" s="10">
        <v>349</v>
      </c>
      <c r="P11" s="10">
        <v>371</v>
      </c>
      <c r="Q11" s="10">
        <v>377</v>
      </c>
      <c r="R11" s="10">
        <v>258</v>
      </c>
      <c r="S11" s="10">
        <v>306</v>
      </c>
      <c r="T11" s="10">
        <v>240</v>
      </c>
      <c r="U11" s="106">
        <v>300</v>
      </c>
      <c r="V11" s="106">
        <v>263</v>
      </c>
      <c r="W11" s="10">
        <v>368</v>
      </c>
      <c r="X11" s="10">
        <v>265</v>
      </c>
      <c r="Y11" s="10">
        <v>369</v>
      </c>
      <c r="Z11" s="10">
        <v>288</v>
      </c>
      <c r="AA11" s="10">
        <v>391</v>
      </c>
      <c r="AB11" s="10">
        <v>370</v>
      </c>
      <c r="AC11" s="10">
        <v>354</v>
      </c>
      <c r="AD11" s="10">
        <v>283</v>
      </c>
      <c r="AE11" s="10"/>
      <c r="AF11" s="10"/>
      <c r="AG11" s="10"/>
      <c r="AH11" s="10"/>
      <c r="AI11" s="10"/>
      <c r="AJ11" s="10"/>
      <c r="AL11" s="11">
        <v>95601</v>
      </c>
      <c r="AM11" s="11">
        <v>96101</v>
      </c>
      <c r="AN11" s="11">
        <v>96824</v>
      </c>
      <c r="AO11" s="11">
        <v>98368</v>
      </c>
      <c r="AP11" s="11">
        <v>99947</v>
      </c>
      <c r="AQ11" s="11">
        <v>101321</v>
      </c>
      <c r="AR11" s="11">
        <v>102882</v>
      </c>
      <c r="AS11" s="11">
        <v>104030</v>
      </c>
      <c r="AT11" s="11">
        <v>105718</v>
      </c>
      <c r="AU11" s="11">
        <v>106862</v>
      </c>
      <c r="AV11" s="11">
        <v>107541</v>
      </c>
      <c r="AW11" s="11">
        <v>105580</v>
      </c>
      <c r="AX11" s="11">
        <v>102101</v>
      </c>
      <c r="AY11" s="11">
        <v>104272</v>
      </c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</row>
    <row r="12" spans="1:67">
      <c r="A12" s="84">
        <v>8</v>
      </c>
      <c r="B12" s="9" t="s">
        <v>17</v>
      </c>
      <c r="C12" s="10">
        <v>126</v>
      </c>
      <c r="D12" s="10">
        <v>42</v>
      </c>
      <c r="E12" s="10">
        <v>110</v>
      </c>
      <c r="F12" s="10">
        <v>97</v>
      </c>
      <c r="G12" s="10">
        <v>141</v>
      </c>
      <c r="H12" s="10">
        <v>106</v>
      </c>
      <c r="I12" s="10">
        <v>163</v>
      </c>
      <c r="J12" s="10">
        <v>147</v>
      </c>
      <c r="K12" s="10">
        <v>159</v>
      </c>
      <c r="L12" s="10">
        <v>146</v>
      </c>
      <c r="M12" s="10">
        <v>176</v>
      </c>
      <c r="N12" s="10">
        <v>158</v>
      </c>
      <c r="O12" s="10">
        <v>172</v>
      </c>
      <c r="P12" s="10">
        <v>189</v>
      </c>
      <c r="Q12" s="10">
        <v>157</v>
      </c>
      <c r="R12" s="10">
        <v>174</v>
      </c>
      <c r="S12" s="10">
        <v>114</v>
      </c>
      <c r="T12" s="10">
        <v>145</v>
      </c>
      <c r="U12" s="106">
        <v>109</v>
      </c>
      <c r="V12" s="106">
        <v>144</v>
      </c>
      <c r="W12" s="10">
        <v>139</v>
      </c>
      <c r="X12" s="10">
        <v>155</v>
      </c>
      <c r="Y12" s="10">
        <v>130</v>
      </c>
      <c r="Z12" s="10">
        <v>139</v>
      </c>
      <c r="AA12" s="10">
        <v>131</v>
      </c>
      <c r="AB12" s="10">
        <v>126</v>
      </c>
      <c r="AC12" s="10">
        <v>122</v>
      </c>
      <c r="AD12" s="10">
        <v>125</v>
      </c>
      <c r="AE12" s="10"/>
      <c r="AF12" s="10"/>
      <c r="AG12" s="10"/>
      <c r="AH12" s="10"/>
      <c r="AI12" s="10"/>
      <c r="AJ12" s="10"/>
      <c r="AL12" s="11">
        <v>13820</v>
      </c>
      <c r="AM12" s="11">
        <v>13754</v>
      </c>
      <c r="AN12" s="11">
        <v>13729</v>
      </c>
      <c r="AO12" s="11">
        <v>13719</v>
      </c>
      <c r="AP12" s="11">
        <v>13597</v>
      </c>
      <c r="AQ12" s="11">
        <v>13496</v>
      </c>
      <c r="AR12" s="11">
        <v>13444</v>
      </c>
      <c r="AS12" s="11">
        <v>13960</v>
      </c>
      <c r="AT12" s="11">
        <v>14024</v>
      </c>
      <c r="AU12" s="11">
        <v>14037</v>
      </c>
      <c r="AV12" s="11">
        <v>14137</v>
      </c>
      <c r="AW12" s="11">
        <v>14131</v>
      </c>
      <c r="AX12" s="11">
        <v>14450</v>
      </c>
      <c r="AY12" s="11">
        <v>14529</v>
      </c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</row>
    <row r="13" spans="1:67">
      <c r="A13" s="84">
        <v>9</v>
      </c>
      <c r="B13" s="9" t="s">
        <v>18</v>
      </c>
      <c r="C13" s="10">
        <v>484</v>
      </c>
      <c r="D13" s="10">
        <v>135</v>
      </c>
      <c r="E13" s="10">
        <v>480</v>
      </c>
      <c r="F13" s="10">
        <v>153</v>
      </c>
      <c r="G13" s="10">
        <v>517</v>
      </c>
      <c r="H13" s="10">
        <v>195</v>
      </c>
      <c r="I13" s="10">
        <v>506</v>
      </c>
      <c r="J13" s="10">
        <v>215</v>
      </c>
      <c r="K13" s="10">
        <v>390</v>
      </c>
      <c r="L13" s="10">
        <v>217</v>
      </c>
      <c r="M13" s="10">
        <v>485</v>
      </c>
      <c r="N13" s="10">
        <v>359</v>
      </c>
      <c r="O13" s="10">
        <v>548</v>
      </c>
      <c r="P13" s="10">
        <v>311</v>
      </c>
      <c r="Q13" s="10">
        <v>502</v>
      </c>
      <c r="R13" s="10">
        <v>289</v>
      </c>
      <c r="S13" s="10">
        <v>567</v>
      </c>
      <c r="T13" s="10">
        <v>261</v>
      </c>
      <c r="U13" s="106">
        <v>483</v>
      </c>
      <c r="V13" s="106">
        <v>360</v>
      </c>
      <c r="W13" s="10">
        <v>484</v>
      </c>
      <c r="X13" s="10">
        <v>390</v>
      </c>
      <c r="Y13" s="10">
        <v>507</v>
      </c>
      <c r="Z13" s="10">
        <v>381</v>
      </c>
      <c r="AA13" s="10">
        <v>613</v>
      </c>
      <c r="AB13" s="10">
        <v>374</v>
      </c>
      <c r="AC13" s="10">
        <v>563</v>
      </c>
      <c r="AD13" s="10">
        <v>377</v>
      </c>
      <c r="AE13" s="10"/>
      <c r="AF13" s="10"/>
      <c r="AG13" s="10"/>
      <c r="AH13" s="10"/>
      <c r="AI13" s="10"/>
      <c r="AJ13" s="10"/>
      <c r="AL13" s="11">
        <v>166259</v>
      </c>
      <c r="AM13" s="11">
        <v>166818</v>
      </c>
      <c r="AN13" s="11">
        <v>168293</v>
      </c>
      <c r="AO13" s="11">
        <v>170553</v>
      </c>
      <c r="AP13" s="11">
        <v>172612</v>
      </c>
      <c r="AQ13" s="11">
        <v>174787</v>
      </c>
      <c r="AR13" s="11">
        <v>176732</v>
      </c>
      <c r="AS13" s="11">
        <v>179446</v>
      </c>
      <c r="AT13" s="11">
        <v>181289</v>
      </c>
      <c r="AU13" s="11">
        <v>183199</v>
      </c>
      <c r="AV13" s="11">
        <v>183023</v>
      </c>
      <c r="AW13" s="11">
        <v>176632</v>
      </c>
      <c r="AX13" s="11">
        <v>169411</v>
      </c>
      <c r="AY13" s="11">
        <v>174537</v>
      </c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</row>
    <row r="14" spans="1:67">
      <c r="A14" s="84">
        <v>10</v>
      </c>
      <c r="B14" s="9" t="s">
        <v>1</v>
      </c>
      <c r="C14" s="10">
        <v>1245</v>
      </c>
      <c r="D14" s="10">
        <v>839</v>
      </c>
      <c r="E14" s="10">
        <v>1194</v>
      </c>
      <c r="F14" s="10">
        <v>991</v>
      </c>
      <c r="G14" s="10">
        <v>1444</v>
      </c>
      <c r="H14" s="10">
        <v>1040</v>
      </c>
      <c r="I14" s="10">
        <v>1240</v>
      </c>
      <c r="J14" s="10">
        <v>1301</v>
      </c>
      <c r="K14" s="10">
        <v>1195</v>
      </c>
      <c r="L14" s="10">
        <v>1205</v>
      </c>
      <c r="M14" s="10">
        <v>1238</v>
      </c>
      <c r="N14" s="10">
        <v>1280</v>
      </c>
      <c r="O14" s="10">
        <v>1379</v>
      </c>
      <c r="P14" s="10">
        <v>1256</v>
      </c>
      <c r="Q14" s="10">
        <v>1477</v>
      </c>
      <c r="R14" s="10">
        <v>1464</v>
      </c>
      <c r="S14" s="10">
        <v>1564</v>
      </c>
      <c r="T14" s="10">
        <v>1444</v>
      </c>
      <c r="U14" s="106">
        <v>1758</v>
      </c>
      <c r="V14" s="106">
        <v>1405</v>
      </c>
      <c r="W14" s="10">
        <v>1244</v>
      </c>
      <c r="X14" s="10">
        <v>1378</v>
      </c>
      <c r="Y14" s="10">
        <v>1325</v>
      </c>
      <c r="Z14" s="10">
        <v>1236</v>
      </c>
      <c r="AA14" s="10">
        <v>1423</v>
      </c>
      <c r="AB14" s="10">
        <v>1146</v>
      </c>
      <c r="AC14" s="10">
        <v>1411</v>
      </c>
      <c r="AD14" s="10">
        <v>1191</v>
      </c>
      <c r="AE14" s="10"/>
      <c r="AF14" s="10"/>
      <c r="AG14" s="10"/>
      <c r="AH14" s="10"/>
      <c r="AI14" s="10"/>
      <c r="AJ14" s="10"/>
      <c r="AL14" s="11">
        <v>188496</v>
      </c>
      <c r="AM14" s="11">
        <v>191084</v>
      </c>
      <c r="AN14" s="11">
        <v>193665</v>
      </c>
      <c r="AO14" s="11">
        <v>195469</v>
      </c>
      <c r="AP14" s="11">
        <v>197701</v>
      </c>
      <c r="AQ14" s="11">
        <v>199432</v>
      </c>
      <c r="AR14" s="11">
        <v>202863</v>
      </c>
      <c r="AS14" s="11">
        <v>208443</v>
      </c>
      <c r="AT14" s="11">
        <v>208714</v>
      </c>
      <c r="AU14" s="11">
        <v>209523</v>
      </c>
      <c r="AV14" s="11">
        <v>208247</v>
      </c>
      <c r="AW14" s="11">
        <v>201680</v>
      </c>
      <c r="AX14" s="11">
        <v>193146</v>
      </c>
      <c r="AY14" s="11">
        <v>196046</v>
      </c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</row>
    <row r="15" spans="1:67">
      <c r="A15" s="84">
        <v>11</v>
      </c>
      <c r="B15" s="9" t="s">
        <v>51</v>
      </c>
      <c r="C15" s="10">
        <v>34</v>
      </c>
      <c r="D15" s="10">
        <v>6</v>
      </c>
      <c r="E15" s="10">
        <v>29</v>
      </c>
      <c r="F15" s="10">
        <v>14</v>
      </c>
      <c r="G15" s="10">
        <v>39</v>
      </c>
      <c r="H15" s="10">
        <v>19</v>
      </c>
      <c r="I15" s="10">
        <v>14</v>
      </c>
      <c r="J15" s="10">
        <v>19</v>
      </c>
      <c r="K15" s="10">
        <v>23</v>
      </c>
      <c r="L15" s="10">
        <v>28</v>
      </c>
      <c r="M15" s="10">
        <v>22</v>
      </c>
      <c r="N15" s="10">
        <v>53</v>
      </c>
      <c r="O15" s="10">
        <v>30</v>
      </c>
      <c r="P15" s="10">
        <v>19</v>
      </c>
      <c r="Q15" s="10">
        <v>25</v>
      </c>
      <c r="R15" s="10">
        <v>25</v>
      </c>
      <c r="S15" s="10">
        <v>20</v>
      </c>
      <c r="T15" s="10">
        <v>29</v>
      </c>
      <c r="U15" s="106"/>
      <c r="V15" s="106"/>
      <c r="W15" s="10">
        <v>28</v>
      </c>
      <c r="X15" s="10">
        <v>45</v>
      </c>
      <c r="Y15" s="10">
        <v>24</v>
      </c>
      <c r="Z15" s="10">
        <v>34</v>
      </c>
      <c r="AA15" s="10">
        <v>29</v>
      </c>
      <c r="AB15" s="10">
        <v>24</v>
      </c>
      <c r="AC15" s="10">
        <v>38</v>
      </c>
      <c r="AD15" s="10">
        <v>19</v>
      </c>
      <c r="AE15" s="10"/>
      <c r="AF15" s="10"/>
      <c r="AG15" s="10"/>
      <c r="AH15" s="10"/>
      <c r="AI15" s="10"/>
      <c r="AJ15" s="10"/>
      <c r="AL15" s="11">
        <v>6648</v>
      </c>
      <c r="AM15" s="11">
        <v>6462</v>
      </c>
      <c r="AN15" s="11">
        <v>6364</v>
      </c>
      <c r="AO15" s="11">
        <v>6221</v>
      </c>
      <c r="AP15" s="11">
        <v>6086</v>
      </c>
      <c r="AQ15" s="11">
        <v>5952</v>
      </c>
      <c r="AR15" s="11">
        <v>5891</v>
      </c>
      <c r="AS15" s="11">
        <v>6151</v>
      </c>
      <c r="AT15" s="11">
        <v>6184</v>
      </c>
      <c r="AU15" s="11">
        <v>6124</v>
      </c>
      <c r="AV15" s="11">
        <v>6101</v>
      </c>
      <c r="AW15" s="11">
        <v>6071</v>
      </c>
      <c r="AX15" s="11">
        <v>6110</v>
      </c>
      <c r="AY15" s="11">
        <v>6040</v>
      </c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</row>
    <row r="16" spans="1:67">
      <c r="A16" s="84">
        <v>12</v>
      </c>
      <c r="B16" s="9" t="s">
        <v>52</v>
      </c>
      <c r="C16" s="10">
        <v>211</v>
      </c>
      <c r="D16" s="10">
        <v>76</v>
      </c>
      <c r="E16" s="10">
        <v>220</v>
      </c>
      <c r="F16" s="10">
        <v>102</v>
      </c>
      <c r="G16" s="10">
        <v>277</v>
      </c>
      <c r="H16" s="10">
        <v>167</v>
      </c>
      <c r="I16" s="10">
        <v>228</v>
      </c>
      <c r="J16" s="10">
        <v>239</v>
      </c>
      <c r="K16" s="10">
        <v>233</v>
      </c>
      <c r="L16" s="10">
        <v>243</v>
      </c>
      <c r="M16" s="10">
        <v>326</v>
      </c>
      <c r="N16" s="10">
        <v>404</v>
      </c>
      <c r="O16" s="10">
        <v>315</v>
      </c>
      <c r="P16" s="10">
        <v>271</v>
      </c>
      <c r="Q16" s="10">
        <v>336</v>
      </c>
      <c r="R16" s="10">
        <v>242</v>
      </c>
      <c r="S16" s="10">
        <v>292</v>
      </c>
      <c r="T16" s="10">
        <v>323</v>
      </c>
      <c r="U16" s="106">
        <v>747</v>
      </c>
      <c r="V16" s="106">
        <v>249</v>
      </c>
      <c r="W16" s="10">
        <v>249</v>
      </c>
      <c r="X16" s="10">
        <v>271</v>
      </c>
      <c r="Y16" s="10">
        <v>300</v>
      </c>
      <c r="Z16" s="10">
        <v>300</v>
      </c>
      <c r="AA16" s="10">
        <v>356</v>
      </c>
      <c r="AB16" s="10">
        <v>244</v>
      </c>
      <c r="AC16" s="10">
        <v>279</v>
      </c>
      <c r="AD16" s="10">
        <v>320</v>
      </c>
      <c r="AE16" s="10"/>
      <c r="AF16" s="10"/>
      <c r="AG16" s="10"/>
      <c r="AH16" s="10"/>
      <c r="AI16" s="10"/>
      <c r="AJ16" s="10"/>
      <c r="AL16" s="11">
        <v>36987</v>
      </c>
      <c r="AM16" s="11">
        <v>36665</v>
      </c>
      <c r="AN16" s="11">
        <v>36954</v>
      </c>
      <c r="AO16" s="11">
        <v>36919</v>
      </c>
      <c r="AP16" s="11">
        <v>36881</v>
      </c>
      <c r="AQ16" s="11">
        <v>36747</v>
      </c>
      <c r="AR16" s="11">
        <v>36872</v>
      </c>
      <c r="AS16" s="11">
        <v>37463</v>
      </c>
      <c r="AT16" s="11">
        <v>37592</v>
      </c>
      <c r="AU16" s="11">
        <v>37622</v>
      </c>
      <c r="AV16" s="11">
        <v>37675</v>
      </c>
      <c r="AW16" s="11">
        <v>37762</v>
      </c>
      <c r="AX16" s="11">
        <v>38506</v>
      </c>
      <c r="AY16" s="11">
        <v>38299</v>
      </c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</row>
    <row r="17" spans="1:66">
      <c r="A17" s="84">
        <v>13</v>
      </c>
      <c r="B17" s="9" t="s">
        <v>40</v>
      </c>
      <c r="C17" s="10">
        <v>391</v>
      </c>
      <c r="D17" s="10">
        <v>324</v>
      </c>
      <c r="E17" s="10">
        <v>375</v>
      </c>
      <c r="F17" s="10">
        <v>533</v>
      </c>
      <c r="G17" s="10">
        <v>412</v>
      </c>
      <c r="H17" s="10">
        <v>495</v>
      </c>
      <c r="I17" s="10">
        <v>491</v>
      </c>
      <c r="J17" s="10">
        <v>548</v>
      </c>
      <c r="K17" s="10">
        <v>501</v>
      </c>
      <c r="L17" s="10">
        <v>524</v>
      </c>
      <c r="M17" s="10">
        <v>462</v>
      </c>
      <c r="N17" s="10">
        <v>706</v>
      </c>
      <c r="O17" s="10">
        <v>493</v>
      </c>
      <c r="P17" s="10">
        <v>596</v>
      </c>
      <c r="Q17" s="10">
        <v>483</v>
      </c>
      <c r="R17" s="10">
        <v>505</v>
      </c>
      <c r="S17" s="10">
        <v>563</v>
      </c>
      <c r="T17" s="10">
        <v>491</v>
      </c>
      <c r="U17" s="106">
        <v>598</v>
      </c>
      <c r="V17" s="106">
        <v>674</v>
      </c>
      <c r="W17" s="10">
        <v>510</v>
      </c>
      <c r="X17" s="10">
        <v>644</v>
      </c>
      <c r="Y17" s="10">
        <v>540</v>
      </c>
      <c r="Z17" s="10">
        <v>756</v>
      </c>
      <c r="AA17" s="10">
        <v>609</v>
      </c>
      <c r="AB17" s="10">
        <v>761</v>
      </c>
      <c r="AC17" s="10">
        <v>739</v>
      </c>
      <c r="AD17" s="10">
        <v>796</v>
      </c>
      <c r="AE17" s="10"/>
      <c r="AF17" s="10"/>
      <c r="AG17" s="10"/>
      <c r="AH17" s="10"/>
      <c r="AI17" s="10"/>
      <c r="AJ17" s="10"/>
      <c r="AL17" s="11">
        <v>71700</v>
      </c>
      <c r="AM17" s="11">
        <v>75573</v>
      </c>
      <c r="AN17" s="11">
        <v>80084</v>
      </c>
      <c r="AO17" s="11">
        <v>84065</v>
      </c>
      <c r="AP17" s="11">
        <v>87008</v>
      </c>
      <c r="AQ17" s="11">
        <v>90884</v>
      </c>
      <c r="AR17" s="11">
        <v>95992</v>
      </c>
      <c r="AS17" s="11">
        <v>102516</v>
      </c>
      <c r="AT17" s="11">
        <v>107120</v>
      </c>
      <c r="AU17" s="11">
        <v>112159</v>
      </c>
      <c r="AV17" s="11">
        <v>116193</v>
      </c>
      <c r="AW17" s="11">
        <v>118675</v>
      </c>
      <c r="AX17" s="11">
        <v>123020</v>
      </c>
      <c r="AY17" s="11">
        <v>126960</v>
      </c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</row>
    <row r="18" spans="1:66">
      <c r="A18" s="84">
        <v>14</v>
      </c>
      <c r="B18" s="9" t="s">
        <v>41</v>
      </c>
      <c r="C18" s="10">
        <v>1476</v>
      </c>
      <c r="D18" s="10">
        <v>939</v>
      </c>
      <c r="E18" s="10">
        <v>1410</v>
      </c>
      <c r="F18" s="10">
        <v>1314</v>
      </c>
      <c r="G18" s="10">
        <v>1441</v>
      </c>
      <c r="H18" s="10">
        <v>1510</v>
      </c>
      <c r="I18" s="10">
        <v>1358</v>
      </c>
      <c r="J18" s="10">
        <v>1617</v>
      </c>
      <c r="K18" s="10">
        <v>1588</v>
      </c>
      <c r="L18" s="10">
        <v>1743</v>
      </c>
      <c r="M18" s="10">
        <v>1653</v>
      </c>
      <c r="N18" s="10">
        <v>2207</v>
      </c>
      <c r="O18" s="10">
        <v>1821</v>
      </c>
      <c r="P18" s="10">
        <v>2433</v>
      </c>
      <c r="Q18" s="10">
        <v>1795</v>
      </c>
      <c r="R18" s="10">
        <v>2188</v>
      </c>
      <c r="S18" s="10">
        <v>1871</v>
      </c>
      <c r="T18" s="10">
        <v>1956</v>
      </c>
      <c r="U18" s="106">
        <v>1901</v>
      </c>
      <c r="V18" s="106">
        <v>2096</v>
      </c>
      <c r="W18" s="10">
        <v>1730</v>
      </c>
      <c r="X18" s="10">
        <v>2219</v>
      </c>
      <c r="Y18" s="10">
        <v>1905</v>
      </c>
      <c r="Z18" s="10">
        <v>2255</v>
      </c>
      <c r="AA18" s="10">
        <v>2010</v>
      </c>
      <c r="AB18" s="10">
        <v>2430</v>
      </c>
      <c r="AC18" s="10">
        <v>2186</v>
      </c>
      <c r="AD18" s="10">
        <v>2637</v>
      </c>
      <c r="AE18" s="10"/>
      <c r="AF18" s="10"/>
      <c r="AG18" s="10"/>
      <c r="AH18" s="10"/>
      <c r="AI18" s="10"/>
      <c r="AJ18" s="10"/>
      <c r="AL18" s="11">
        <v>254216</v>
      </c>
      <c r="AM18" s="11">
        <v>260404</v>
      </c>
      <c r="AN18" s="11">
        <v>267892</v>
      </c>
      <c r="AO18" s="11">
        <v>275116</v>
      </c>
      <c r="AP18" s="11">
        <v>283415</v>
      </c>
      <c r="AQ18" s="11">
        <v>292211</v>
      </c>
      <c r="AR18" s="11">
        <v>304071</v>
      </c>
      <c r="AS18" s="11">
        <v>327380</v>
      </c>
      <c r="AT18" s="11">
        <v>340419</v>
      </c>
      <c r="AU18" s="11">
        <v>353872</v>
      </c>
      <c r="AV18" s="11">
        <v>364600</v>
      </c>
      <c r="AW18" s="11">
        <v>368861</v>
      </c>
      <c r="AX18" s="11">
        <v>378472</v>
      </c>
      <c r="AY18" s="11">
        <v>392110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</row>
    <row r="19" spans="1:66">
      <c r="A19" s="84">
        <v>15</v>
      </c>
      <c r="B19" s="9" t="s">
        <v>53</v>
      </c>
      <c r="C19" s="10">
        <v>148</v>
      </c>
      <c r="D19" s="10">
        <v>73</v>
      </c>
      <c r="E19" s="10">
        <v>113</v>
      </c>
      <c r="F19" s="10">
        <v>51</v>
      </c>
      <c r="G19" s="10">
        <v>152</v>
      </c>
      <c r="H19" s="10">
        <v>107</v>
      </c>
      <c r="I19" s="10">
        <v>128</v>
      </c>
      <c r="J19" s="10">
        <v>146</v>
      </c>
      <c r="K19" s="10">
        <v>143</v>
      </c>
      <c r="L19" s="10">
        <v>95</v>
      </c>
      <c r="M19" s="10">
        <v>115</v>
      </c>
      <c r="N19" s="10">
        <v>150</v>
      </c>
      <c r="O19" s="10">
        <v>104</v>
      </c>
      <c r="P19" s="10">
        <v>154</v>
      </c>
      <c r="Q19" s="10">
        <v>128</v>
      </c>
      <c r="R19" s="10">
        <v>142</v>
      </c>
      <c r="S19" s="10">
        <v>117</v>
      </c>
      <c r="T19" s="10">
        <v>176</v>
      </c>
      <c r="U19" s="106">
        <v>111</v>
      </c>
      <c r="V19" s="106">
        <v>144</v>
      </c>
      <c r="W19" s="10">
        <v>120</v>
      </c>
      <c r="X19" s="10">
        <v>132</v>
      </c>
      <c r="Y19" s="10">
        <v>172</v>
      </c>
      <c r="Z19" s="10">
        <v>153</v>
      </c>
      <c r="AA19" s="10">
        <v>115</v>
      </c>
      <c r="AB19" s="10">
        <v>159</v>
      </c>
      <c r="AC19" s="10">
        <v>137</v>
      </c>
      <c r="AD19" s="10">
        <v>132</v>
      </c>
      <c r="AE19" s="10"/>
      <c r="AF19" s="10"/>
      <c r="AG19" s="10"/>
      <c r="AH19" s="10"/>
      <c r="AI19" s="10"/>
      <c r="AJ19" s="10"/>
      <c r="AL19" s="11">
        <v>12690</v>
      </c>
      <c r="AM19" s="11">
        <v>12551</v>
      </c>
      <c r="AN19" s="11">
        <v>12582</v>
      </c>
      <c r="AO19" s="11">
        <v>12602</v>
      </c>
      <c r="AP19" s="11">
        <v>12606</v>
      </c>
      <c r="AQ19" s="11">
        <v>12575</v>
      </c>
      <c r="AR19" s="11">
        <v>12648</v>
      </c>
      <c r="AS19" s="11">
        <v>13073</v>
      </c>
      <c r="AT19" s="11">
        <v>13209</v>
      </c>
      <c r="AU19" s="11">
        <v>13186</v>
      </c>
      <c r="AV19" s="11">
        <v>13092</v>
      </c>
      <c r="AW19" s="11">
        <v>13154</v>
      </c>
      <c r="AX19" s="11">
        <v>13501</v>
      </c>
      <c r="AY19" s="11">
        <v>13574</v>
      </c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</row>
    <row r="20" spans="1:66">
      <c r="A20" s="84">
        <v>16</v>
      </c>
      <c r="B20" s="9" t="s">
        <v>54</v>
      </c>
      <c r="C20" s="10">
        <v>174</v>
      </c>
      <c r="D20" s="10">
        <v>27</v>
      </c>
      <c r="E20" s="10">
        <v>194</v>
      </c>
      <c r="F20" s="10">
        <v>89</v>
      </c>
      <c r="G20" s="10">
        <v>165</v>
      </c>
      <c r="H20" s="10">
        <v>106</v>
      </c>
      <c r="I20" s="10">
        <v>201</v>
      </c>
      <c r="J20" s="10">
        <v>185</v>
      </c>
      <c r="K20" s="10">
        <v>167</v>
      </c>
      <c r="L20" s="10">
        <v>139</v>
      </c>
      <c r="M20" s="10">
        <v>160</v>
      </c>
      <c r="N20" s="10">
        <v>210</v>
      </c>
      <c r="O20" s="10">
        <v>208</v>
      </c>
      <c r="P20" s="10">
        <v>179</v>
      </c>
      <c r="Q20" s="10">
        <v>180</v>
      </c>
      <c r="R20" s="10">
        <v>138</v>
      </c>
      <c r="S20" s="10">
        <v>240</v>
      </c>
      <c r="T20" s="10">
        <v>162</v>
      </c>
      <c r="U20" s="106">
        <v>149</v>
      </c>
      <c r="V20" s="106">
        <v>143</v>
      </c>
      <c r="W20" s="10">
        <v>142</v>
      </c>
      <c r="X20" s="10">
        <v>185</v>
      </c>
      <c r="Y20" s="10">
        <v>138</v>
      </c>
      <c r="Z20" s="10">
        <v>163</v>
      </c>
      <c r="AA20" s="10">
        <v>169</v>
      </c>
      <c r="AB20" s="10">
        <v>162</v>
      </c>
      <c r="AC20" s="10">
        <v>144</v>
      </c>
      <c r="AD20" s="10">
        <v>289</v>
      </c>
      <c r="AE20" s="10"/>
      <c r="AF20" s="10"/>
      <c r="AG20" s="10"/>
      <c r="AH20" s="10"/>
      <c r="AI20" s="10"/>
      <c r="AJ20" s="10"/>
      <c r="AL20" s="11">
        <v>20782</v>
      </c>
      <c r="AM20" s="11">
        <v>20578</v>
      </c>
      <c r="AN20" s="11">
        <v>20735</v>
      </c>
      <c r="AO20" s="11">
        <v>20694</v>
      </c>
      <c r="AP20" s="11">
        <v>20501</v>
      </c>
      <c r="AQ20" s="11">
        <v>20255</v>
      </c>
      <c r="AR20" s="11">
        <v>20294</v>
      </c>
      <c r="AS20" s="11">
        <v>21436</v>
      </c>
      <c r="AT20" s="11">
        <v>21503</v>
      </c>
      <c r="AU20" s="11">
        <v>21564</v>
      </c>
      <c r="AV20" s="11">
        <v>21662</v>
      </c>
      <c r="AW20" s="11">
        <v>21532</v>
      </c>
      <c r="AX20" s="11">
        <v>22177</v>
      </c>
      <c r="AY20" s="11">
        <v>22273</v>
      </c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</row>
    <row r="21" spans="1:66">
      <c r="A21" s="84">
        <v>17</v>
      </c>
      <c r="B21" s="9" t="s">
        <v>55</v>
      </c>
      <c r="C21" s="10">
        <v>121</v>
      </c>
      <c r="D21" s="10">
        <v>41</v>
      </c>
      <c r="E21" s="10">
        <v>66</v>
      </c>
      <c r="F21" s="10">
        <v>75</v>
      </c>
      <c r="G21" s="10">
        <v>50</v>
      </c>
      <c r="H21" s="10">
        <v>76</v>
      </c>
      <c r="I21" s="10">
        <v>80</v>
      </c>
      <c r="J21" s="10">
        <v>74</v>
      </c>
      <c r="K21" s="10">
        <v>64</v>
      </c>
      <c r="L21" s="10">
        <v>118</v>
      </c>
      <c r="M21" s="10">
        <v>72</v>
      </c>
      <c r="N21" s="10">
        <v>102</v>
      </c>
      <c r="O21" s="10">
        <v>69</v>
      </c>
      <c r="P21" s="10">
        <v>116</v>
      </c>
      <c r="Q21" s="10">
        <v>99</v>
      </c>
      <c r="R21" s="10">
        <v>153</v>
      </c>
      <c r="S21" s="10">
        <v>45</v>
      </c>
      <c r="T21" s="10">
        <v>88</v>
      </c>
      <c r="U21" s="106">
        <v>58</v>
      </c>
      <c r="V21" s="106">
        <v>103</v>
      </c>
      <c r="W21" s="10">
        <v>85</v>
      </c>
      <c r="X21" s="10">
        <v>92</v>
      </c>
      <c r="Y21" s="10">
        <v>84</v>
      </c>
      <c r="Z21" s="10">
        <v>78</v>
      </c>
      <c r="AA21" s="10">
        <v>72</v>
      </c>
      <c r="AB21" s="10">
        <v>79</v>
      </c>
      <c r="AC21" s="10">
        <v>76</v>
      </c>
      <c r="AD21" s="10">
        <v>116</v>
      </c>
      <c r="AE21" s="10"/>
      <c r="AF21" s="10"/>
      <c r="AG21" s="10"/>
      <c r="AH21" s="10"/>
      <c r="AI21" s="10"/>
      <c r="AJ21" s="10"/>
      <c r="AL21" s="11">
        <v>16622</v>
      </c>
      <c r="AM21" s="11">
        <v>16504</v>
      </c>
      <c r="AN21" s="11">
        <v>16387</v>
      </c>
      <c r="AO21" s="11">
        <v>16137</v>
      </c>
      <c r="AP21" s="11">
        <v>15996</v>
      </c>
      <c r="AQ21" s="11">
        <v>15671</v>
      </c>
      <c r="AR21" s="11">
        <v>15735</v>
      </c>
      <c r="AS21" s="11">
        <v>16086</v>
      </c>
      <c r="AT21" s="11">
        <v>16140</v>
      </c>
      <c r="AU21" s="11">
        <v>16020</v>
      </c>
      <c r="AV21" s="11">
        <v>15929</v>
      </c>
      <c r="AW21" s="11">
        <v>15813</v>
      </c>
      <c r="AX21" s="11">
        <v>15977</v>
      </c>
      <c r="AY21" s="11">
        <v>15948</v>
      </c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</row>
    <row r="22" spans="1:66">
      <c r="A22" s="84">
        <v>18</v>
      </c>
      <c r="B22" s="9" t="s">
        <v>2</v>
      </c>
      <c r="C22" s="10">
        <v>940</v>
      </c>
      <c r="D22" s="10">
        <v>273</v>
      </c>
      <c r="E22" s="10">
        <v>994</v>
      </c>
      <c r="F22" s="10">
        <v>373</v>
      </c>
      <c r="G22" s="10">
        <v>1034</v>
      </c>
      <c r="H22" s="10">
        <v>572</v>
      </c>
      <c r="I22" s="10">
        <v>986</v>
      </c>
      <c r="J22" s="10">
        <v>692</v>
      </c>
      <c r="K22" s="10">
        <v>1004</v>
      </c>
      <c r="L22" s="10">
        <v>654</v>
      </c>
      <c r="M22" s="10">
        <v>951</v>
      </c>
      <c r="N22" s="10">
        <v>667</v>
      </c>
      <c r="O22" s="10">
        <v>1035</v>
      </c>
      <c r="P22" s="10">
        <v>634</v>
      </c>
      <c r="Q22" s="10">
        <v>945</v>
      </c>
      <c r="R22" s="10">
        <v>614</v>
      </c>
      <c r="S22" s="10">
        <v>1064</v>
      </c>
      <c r="T22" s="10">
        <v>635</v>
      </c>
      <c r="U22" s="106">
        <v>1066</v>
      </c>
      <c r="V22" s="106">
        <v>744</v>
      </c>
      <c r="W22" s="10">
        <v>1137</v>
      </c>
      <c r="X22" s="10">
        <v>689</v>
      </c>
      <c r="Y22" s="10">
        <v>933</v>
      </c>
      <c r="Z22" s="10">
        <v>693</v>
      </c>
      <c r="AA22" s="10">
        <v>1024</v>
      </c>
      <c r="AB22" s="10">
        <v>630</v>
      </c>
      <c r="AC22" s="10">
        <v>1037</v>
      </c>
      <c r="AD22" s="10">
        <v>631</v>
      </c>
      <c r="AE22" s="10"/>
      <c r="AF22" s="10"/>
      <c r="AG22" s="10"/>
      <c r="AH22" s="10"/>
      <c r="AI22" s="10"/>
      <c r="AJ22" s="10"/>
      <c r="AL22" s="11">
        <v>142049</v>
      </c>
      <c r="AM22" s="11">
        <v>143057</v>
      </c>
      <c r="AN22" s="11">
        <v>144086</v>
      </c>
      <c r="AO22" s="11">
        <v>146797</v>
      </c>
      <c r="AP22" s="11">
        <v>148728</v>
      </c>
      <c r="AQ22" s="11">
        <v>150881</v>
      </c>
      <c r="AR22" s="11">
        <v>153563</v>
      </c>
      <c r="AS22" s="11">
        <v>158553</v>
      </c>
      <c r="AT22" s="11">
        <v>161609</v>
      </c>
      <c r="AU22" s="11">
        <v>164184</v>
      </c>
      <c r="AV22" s="11">
        <v>166430</v>
      </c>
      <c r="AW22" s="11">
        <v>162501</v>
      </c>
      <c r="AX22" s="11">
        <v>150325</v>
      </c>
      <c r="AY22" s="11">
        <v>155683</v>
      </c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</row>
    <row r="23" spans="1:66">
      <c r="A23" s="84">
        <v>19</v>
      </c>
      <c r="B23" s="9" t="s">
        <v>19</v>
      </c>
      <c r="C23" s="10">
        <v>384</v>
      </c>
      <c r="D23" s="10">
        <v>285</v>
      </c>
      <c r="E23" s="10">
        <v>255</v>
      </c>
      <c r="F23" s="10">
        <v>305</v>
      </c>
      <c r="G23" s="10">
        <v>412</v>
      </c>
      <c r="H23" s="10">
        <v>356</v>
      </c>
      <c r="I23" s="10">
        <v>417</v>
      </c>
      <c r="J23" s="10">
        <v>465</v>
      </c>
      <c r="K23" s="10">
        <v>434</v>
      </c>
      <c r="L23" s="10">
        <v>448</v>
      </c>
      <c r="M23" s="10">
        <v>393</v>
      </c>
      <c r="N23" s="10">
        <v>477</v>
      </c>
      <c r="O23" s="10">
        <v>406</v>
      </c>
      <c r="P23" s="10">
        <v>424</v>
      </c>
      <c r="Q23" s="10">
        <v>475</v>
      </c>
      <c r="R23" s="10">
        <v>548</v>
      </c>
      <c r="S23" s="10">
        <v>520</v>
      </c>
      <c r="T23" s="10">
        <v>625</v>
      </c>
      <c r="U23" s="106">
        <v>444</v>
      </c>
      <c r="V23" s="106">
        <v>593</v>
      </c>
      <c r="W23" s="10">
        <v>541</v>
      </c>
      <c r="X23" s="10">
        <v>649</v>
      </c>
      <c r="Y23" s="10">
        <v>476</v>
      </c>
      <c r="Z23" s="10">
        <v>596</v>
      </c>
      <c r="AA23" s="10">
        <v>583</v>
      </c>
      <c r="AB23" s="10">
        <v>648</v>
      </c>
      <c r="AC23" s="10">
        <v>541</v>
      </c>
      <c r="AD23" s="10">
        <v>691</v>
      </c>
      <c r="AE23" s="10"/>
      <c r="AF23" s="10"/>
      <c r="AG23" s="10"/>
      <c r="AH23" s="10"/>
      <c r="AI23" s="10"/>
      <c r="AJ23" s="10"/>
      <c r="AL23" s="11">
        <v>42590</v>
      </c>
      <c r="AM23" s="11">
        <v>42793</v>
      </c>
      <c r="AN23" s="11">
        <v>43154</v>
      </c>
      <c r="AO23" s="11">
        <v>43413</v>
      </c>
      <c r="AP23" s="11">
        <v>43772</v>
      </c>
      <c r="AQ23" s="11">
        <v>43995</v>
      </c>
      <c r="AR23" s="11">
        <v>44542</v>
      </c>
      <c r="AS23" s="11">
        <v>45960</v>
      </c>
      <c r="AT23" s="11">
        <v>46818</v>
      </c>
      <c r="AU23" s="11">
        <v>47316</v>
      </c>
      <c r="AV23" s="11">
        <v>47725</v>
      </c>
      <c r="AW23" s="11">
        <v>48376</v>
      </c>
      <c r="AX23" s="11">
        <v>48887</v>
      </c>
      <c r="AY23" s="11">
        <v>49179</v>
      </c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</row>
    <row r="24" spans="1:66">
      <c r="A24" s="84">
        <v>20</v>
      </c>
      <c r="B24" s="9" t="s">
        <v>42</v>
      </c>
      <c r="C24" s="10">
        <v>1145</v>
      </c>
      <c r="D24" s="10">
        <v>544</v>
      </c>
      <c r="E24" s="10">
        <v>1111</v>
      </c>
      <c r="F24" s="10">
        <v>738</v>
      </c>
      <c r="G24" s="10">
        <v>1154</v>
      </c>
      <c r="H24" s="10">
        <v>798</v>
      </c>
      <c r="I24" s="10">
        <v>1187</v>
      </c>
      <c r="J24" s="10">
        <v>761</v>
      </c>
      <c r="K24" s="10">
        <v>1109</v>
      </c>
      <c r="L24" s="10">
        <v>840</v>
      </c>
      <c r="M24" s="10">
        <v>1329</v>
      </c>
      <c r="N24" s="10">
        <v>998</v>
      </c>
      <c r="O24" s="10">
        <v>1211</v>
      </c>
      <c r="P24" s="10">
        <v>1048</v>
      </c>
      <c r="Q24" s="10">
        <v>1360</v>
      </c>
      <c r="R24" s="10">
        <v>919</v>
      </c>
      <c r="S24" s="10">
        <v>1260</v>
      </c>
      <c r="T24" s="10">
        <v>961</v>
      </c>
      <c r="U24" s="106">
        <v>1218</v>
      </c>
      <c r="V24" s="106">
        <v>1048</v>
      </c>
      <c r="W24" s="10">
        <v>1157</v>
      </c>
      <c r="X24" s="10">
        <v>937</v>
      </c>
      <c r="Y24" s="10">
        <v>1111</v>
      </c>
      <c r="Z24" s="10">
        <v>945</v>
      </c>
      <c r="AA24" s="10">
        <v>1257</v>
      </c>
      <c r="AB24" s="10">
        <v>1003</v>
      </c>
      <c r="AC24" s="10">
        <v>1333</v>
      </c>
      <c r="AD24" s="10">
        <v>1292</v>
      </c>
      <c r="AE24" s="10"/>
      <c r="AF24" s="10"/>
      <c r="AG24" s="10"/>
      <c r="AH24" s="10"/>
      <c r="AI24" s="10"/>
      <c r="AJ24" s="10"/>
      <c r="AL24" s="11">
        <v>128558</v>
      </c>
      <c r="AM24" s="11">
        <v>130055</v>
      </c>
      <c r="AN24" s="11">
        <v>131542</v>
      </c>
      <c r="AO24" s="11">
        <v>133560</v>
      </c>
      <c r="AP24" s="11">
        <v>135243</v>
      </c>
      <c r="AQ24" s="11">
        <v>135971</v>
      </c>
      <c r="AR24" s="11">
        <v>137424</v>
      </c>
      <c r="AS24" s="11">
        <v>140708</v>
      </c>
      <c r="AT24" s="11">
        <v>141845</v>
      </c>
      <c r="AU24" s="11">
        <v>142643</v>
      </c>
      <c r="AV24" s="11">
        <v>143338</v>
      </c>
      <c r="AW24" s="11">
        <v>142147</v>
      </c>
      <c r="AX24" s="11">
        <v>141002</v>
      </c>
      <c r="AY24" s="11">
        <v>142826</v>
      </c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</row>
    <row r="25" spans="1:66">
      <c r="A25" s="84">
        <v>21</v>
      </c>
      <c r="B25" s="9" t="s">
        <v>56</v>
      </c>
      <c r="C25" s="10">
        <v>69</v>
      </c>
      <c r="D25" s="10">
        <v>26</v>
      </c>
      <c r="E25" s="10">
        <v>56</v>
      </c>
      <c r="F25" s="10">
        <v>40</v>
      </c>
      <c r="G25" s="10">
        <v>60</v>
      </c>
      <c r="H25" s="10">
        <v>75</v>
      </c>
      <c r="I25" s="10">
        <v>42</v>
      </c>
      <c r="J25" s="10">
        <v>86</v>
      </c>
      <c r="K25" s="10">
        <v>47</v>
      </c>
      <c r="L25" s="10">
        <v>58</v>
      </c>
      <c r="M25" s="10">
        <v>51</v>
      </c>
      <c r="N25" s="10">
        <v>69</v>
      </c>
      <c r="O25" s="10">
        <v>37</v>
      </c>
      <c r="P25" s="10">
        <v>75</v>
      </c>
      <c r="Q25" s="10">
        <v>72</v>
      </c>
      <c r="R25" s="10">
        <v>62</v>
      </c>
      <c r="S25" s="10">
        <v>59</v>
      </c>
      <c r="T25" s="10">
        <v>98</v>
      </c>
      <c r="U25" s="106">
        <v>67</v>
      </c>
      <c r="V25" s="106">
        <v>84</v>
      </c>
      <c r="W25" s="10">
        <v>60</v>
      </c>
      <c r="X25" s="10">
        <v>91</v>
      </c>
      <c r="Y25" s="10">
        <v>76</v>
      </c>
      <c r="Z25" s="10">
        <v>65</v>
      </c>
      <c r="AA25" s="10">
        <v>75</v>
      </c>
      <c r="AB25" s="10">
        <v>93</v>
      </c>
      <c r="AC25" s="10">
        <v>70</v>
      </c>
      <c r="AD25" s="10">
        <v>93</v>
      </c>
      <c r="AE25" s="10"/>
      <c r="AF25" s="10"/>
      <c r="AG25" s="10"/>
      <c r="AH25" s="10"/>
      <c r="AI25" s="10"/>
      <c r="AJ25" s="10"/>
      <c r="AL25" s="11">
        <v>10794</v>
      </c>
      <c r="AM25" s="11">
        <v>10461</v>
      </c>
      <c r="AN25" s="11">
        <v>10394</v>
      </c>
      <c r="AO25" s="11">
        <v>10326</v>
      </c>
      <c r="AP25" s="11">
        <v>10145</v>
      </c>
      <c r="AQ25" s="11">
        <v>10019</v>
      </c>
      <c r="AR25" s="11">
        <v>9945</v>
      </c>
      <c r="AS25" s="11">
        <v>10563</v>
      </c>
      <c r="AT25" s="11">
        <v>10547</v>
      </c>
      <c r="AU25" s="11">
        <v>10472</v>
      </c>
      <c r="AV25" s="11">
        <v>10400</v>
      </c>
      <c r="AW25" s="11">
        <v>10438</v>
      </c>
      <c r="AX25" s="11">
        <v>10528</v>
      </c>
      <c r="AY25" s="11">
        <v>10420</v>
      </c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</row>
    <row r="26" spans="1:66">
      <c r="A26" s="84">
        <v>22</v>
      </c>
      <c r="B26" s="9" t="s">
        <v>43</v>
      </c>
      <c r="C26" s="10">
        <v>468</v>
      </c>
      <c r="D26" s="10">
        <v>198</v>
      </c>
      <c r="E26" s="10">
        <v>431</v>
      </c>
      <c r="F26" s="10">
        <v>199</v>
      </c>
      <c r="G26" s="10">
        <v>440</v>
      </c>
      <c r="H26" s="10">
        <v>256</v>
      </c>
      <c r="I26" s="10">
        <v>365</v>
      </c>
      <c r="J26" s="10">
        <v>227</v>
      </c>
      <c r="K26" s="10">
        <v>379</v>
      </c>
      <c r="L26" s="10">
        <v>280</v>
      </c>
      <c r="M26" s="10">
        <v>462</v>
      </c>
      <c r="N26" s="10">
        <v>341</v>
      </c>
      <c r="O26" s="10">
        <v>613</v>
      </c>
      <c r="P26" s="10">
        <v>442</v>
      </c>
      <c r="Q26" s="10">
        <v>554</v>
      </c>
      <c r="R26" s="10">
        <v>366</v>
      </c>
      <c r="S26" s="10">
        <v>487</v>
      </c>
      <c r="T26" s="10">
        <v>374</v>
      </c>
      <c r="U26" s="106">
        <v>531</v>
      </c>
      <c r="V26" s="106">
        <v>479</v>
      </c>
      <c r="W26" s="10">
        <v>564</v>
      </c>
      <c r="X26" s="10">
        <v>408</v>
      </c>
      <c r="Y26" s="10">
        <v>540</v>
      </c>
      <c r="Z26" s="10">
        <v>492</v>
      </c>
      <c r="AA26" s="10">
        <v>517</v>
      </c>
      <c r="AB26" s="10">
        <v>436</v>
      </c>
      <c r="AC26" s="10">
        <v>615</v>
      </c>
      <c r="AD26" s="10">
        <v>465</v>
      </c>
      <c r="AE26" s="10"/>
      <c r="AF26" s="10"/>
      <c r="AG26" s="10"/>
      <c r="AH26" s="10"/>
      <c r="AI26" s="10"/>
      <c r="AJ26" s="10"/>
      <c r="AL26" s="11">
        <v>136946</v>
      </c>
      <c r="AM26" s="11">
        <v>137566</v>
      </c>
      <c r="AN26" s="11">
        <v>138810</v>
      </c>
      <c r="AO26" s="11">
        <v>141519</v>
      </c>
      <c r="AP26" s="11">
        <v>144059</v>
      </c>
      <c r="AQ26" s="11">
        <v>146303</v>
      </c>
      <c r="AR26" s="11">
        <v>148846</v>
      </c>
      <c r="AS26" s="11">
        <v>151746</v>
      </c>
      <c r="AT26" s="11">
        <v>153858</v>
      </c>
      <c r="AU26" s="11">
        <v>156511</v>
      </c>
      <c r="AV26" s="11">
        <v>158216</v>
      </c>
      <c r="AW26" s="11">
        <v>155123</v>
      </c>
      <c r="AX26" s="11">
        <v>151548</v>
      </c>
      <c r="AY26" s="11">
        <v>156837</v>
      </c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</row>
    <row r="27" spans="1:66">
      <c r="A27" s="84">
        <v>23</v>
      </c>
      <c r="B27" s="9" t="s">
        <v>57</v>
      </c>
      <c r="C27" s="10">
        <v>186</v>
      </c>
      <c r="D27" s="10">
        <v>45</v>
      </c>
      <c r="E27" s="10">
        <v>113</v>
      </c>
      <c r="F27" s="10">
        <v>75</v>
      </c>
      <c r="G27" s="10">
        <v>115</v>
      </c>
      <c r="H27" s="10">
        <v>95</v>
      </c>
      <c r="I27" s="10">
        <v>116</v>
      </c>
      <c r="J27" s="10">
        <v>128</v>
      </c>
      <c r="K27" s="10">
        <v>189</v>
      </c>
      <c r="L27" s="10">
        <v>182</v>
      </c>
      <c r="M27" s="10">
        <v>118</v>
      </c>
      <c r="N27" s="10">
        <v>138</v>
      </c>
      <c r="O27" s="10">
        <v>192</v>
      </c>
      <c r="P27" s="10">
        <v>166</v>
      </c>
      <c r="Q27" s="10">
        <v>156</v>
      </c>
      <c r="R27" s="10">
        <v>163</v>
      </c>
      <c r="S27" s="10">
        <v>125</v>
      </c>
      <c r="T27" s="10">
        <v>120</v>
      </c>
      <c r="U27" s="106">
        <v>123</v>
      </c>
      <c r="V27" s="106">
        <v>194</v>
      </c>
      <c r="W27" s="10">
        <v>237</v>
      </c>
      <c r="X27" s="10">
        <v>215</v>
      </c>
      <c r="Y27" s="10">
        <v>179</v>
      </c>
      <c r="Z27" s="10">
        <v>221</v>
      </c>
      <c r="AA27" s="10">
        <v>153</v>
      </c>
      <c r="AB27" s="10">
        <v>191</v>
      </c>
      <c r="AC27" s="10">
        <v>159</v>
      </c>
      <c r="AD27" s="10">
        <v>183</v>
      </c>
      <c r="AE27" s="10"/>
      <c r="AF27" s="10"/>
      <c r="AG27" s="10"/>
      <c r="AH27" s="10"/>
      <c r="AI27" s="10"/>
      <c r="AJ27" s="10"/>
      <c r="AL27" s="11">
        <v>20061</v>
      </c>
      <c r="AM27" s="11">
        <v>19843</v>
      </c>
      <c r="AN27" s="11">
        <v>19777</v>
      </c>
      <c r="AO27" s="11">
        <v>19521</v>
      </c>
      <c r="AP27" s="11">
        <v>19357</v>
      </c>
      <c r="AQ27" s="11">
        <v>19158</v>
      </c>
      <c r="AR27" s="11">
        <v>19167</v>
      </c>
      <c r="AS27" s="11">
        <v>19644</v>
      </c>
      <c r="AT27" s="11">
        <v>19665</v>
      </c>
      <c r="AU27" s="11">
        <v>19674</v>
      </c>
      <c r="AV27" s="11">
        <v>19621</v>
      </c>
      <c r="AW27" s="11">
        <v>19559</v>
      </c>
      <c r="AX27" s="11">
        <v>20016</v>
      </c>
      <c r="AY27" s="11">
        <v>20022</v>
      </c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</row>
    <row r="28" spans="1:66">
      <c r="A28" s="84">
        <v>24</v>
      </c>
      <c r="B28" s="9" t="s">
        <v>58</v>
      </c>
      <c r="C28" s="10">
        <v>43</v>
      </c>
      <c r="D28" s="10">
        <v>9</v>
      </c>
      <c r="E28" s="10">
        <v>34</v>
      </c>
      <c r="F28" s="10">
        <v>28</v>
      </c>
      <c r="G28" s="10">
        <v>42</v>
      </c>
      <c r="H28" s="10">
        <v>54</v>
      </c>
      <c r="I28" s="10">
        <v>27</v>
      </c>
      <c r="J28" s="10">
        <v>42</v>
      </c>
      <c r="K28" s="10">
        <v>26</v>
      </c>
      <c r="L28" s="10">
        <v>53</v>
      </c>
      <c r="M28" s="10">
        <v>47</v>
      </c>
      <c r="N28" s="10">
        <v>59</v>
      </c>
      <c r="O28" s="10">
        <v>53</v>
      </c>
      <c r="P28" s="10">
        <v>66</v>
      </c>
      <c r="Q28" s="10">
        <v>56</v>
      </c>
      <c r="R28" s="10">
        <v>63</v>
      </c>
      <c r="S28" s="10">
        <v>35</v>
      </c>
      <c r="T28" s="10">
        <v>78</v>
      </c>
      <c r="U28" s="106">
        <v>48</v>
      </c>
      <c r="V28" s="106">
        <v>64</v>
      </c>
      <c r="W28" s="10">
        <v>66</v>
      </c>
      <c r="X28" s="10">
        <v>66</v>
      </c>
      <c r="Y28" s="10">
        <v>51</v>
      </c>
      <c r="Z28" s="10">
        <v>64</v>
      </c>
      <c r="AA28" s="10">
        <v>45</v>
      </c>
      <c r="AB28" s="10">
        <v>80</v>
      </c>
      <c r="AC28" s="10">
        <v>88</v>
      </c>
      <c r="AD28" s="10">
        <v>61</v>
      </c>
      <c r="AE28" s="10"/>
      <c r="AF28" s="10"/>
      <c r="AG28" s="10"/>
      <c r="AH28" s="10"/>
      <c r="AI28" s="10"/>
      <c r="AJ28" s="10"/>
      <c r="AL28" s="11">
        <v>18501</v>
      </c>
      <c r="AM28" s="11">
        <v>18917</v>
      </c>
      <c r="AN28" s="11">
        <v>19426</v>
      </c>
      <c r="AO28" s="11">
        <v>20151</v>
      </c>
      <c r="AP28" s="11">
        <v>20544</v>
      </c>
      <c r="AQ28" s="11">
        <v>20809</v>
      </c>
      <c r="AR28" s="11">
        <v>21355</v>
      </c>
      <c r="AS28" s="11">
        <v>22480</v>
      </c>
      <c r="AT28" s="11">
        <v>23120</v>
      </c>
      <c r="AU28" s="11">
        <v>23722</v>
      </c>
      <c r="AV28" s="11">
        <v>24249</v>
      </c>
      <c r="AW28" s="11">
        <v>24765</v>
      </c>
      <c r="AX28" s="11">
        <v>25296</v>
      </c>
      <c r="AY28" s="11">
        <v>25818</v>
      </c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</row>
    <row r="29" spans="1:66">
      <c r="A29" s="84">
        <v>25</v>
      </c>
      <c r="B29" s="9" t="s">
        <v>59</v>
      </c>
      <c r="C29" s="10">
        <v>682</v>
      </c>
      <c r="D29" s="10">
        <v>217</v>
      </c>
      <c r="E29" s="10">
        <v>761</v>
      </c>
      <c r="F29" s="10">
        <v>388</v>
      </c>
      <c r="G29" s="10">
        <v>787</v>
      </c>
      <c r="H29" s="10">
        <v>547</v>
      </c>
      <c r="I29" s="10">
        <v>763</v>
      </c>
      <c r="J29" s="10">
        <v>603</v>
      </c>
      <c r="K29" s="10">
        <v>708</v>
      </c>
      <c r="L29" s="10">
        <v>784</v>
      </c>
      <c r="M29" s="10">
        <v>752</v>
      </c>
      <c r="N29" s="10">
        <v>793</v>
      </c>
      <c r="O29" s="10">
        <v>826</v>
      </c>
      <c r="P29" s="10">
        <v>736</v>
      </c>
      <c r="Q29" s="10">
        <v>941</v>
      </c>
      <c r="R29" s="10">
        <v>841</v>
      </c>
      <c r="S29" s="10">
        <v>1009</v>
      </c>
      <c r="T29" s="10">
        <v>800</v>
      </c>
      <c r="U29" s="106">
        <v>996</v>
      </c>
      <c r="V29" s="106">
        <v>773</v>
      </c>
      <c r="W29" s="10">
        <v>944</v>
      </c>
      <c r="X29" s="10">
        <v>920</v>
      </c>
      <c r="Y29" s="10">
        <v>1118</v>
      </c>
      <c r="Z29" s="10">
        <v>853</v>
      </c>
      <c r="AA29" s="10">
        <v>982</v>
      </c>
      <c r="AB29" s="10">
        <v>997</v>
      </c>
      <c r="AC29" s="10">
        <v>1049</v>
      </c>
      <c r="AD29" s="10">
        <v>1067</v>
      </c>
      <c r="AE29" s="10"/>
      <c r="AF29" s="10"/>
      <c r="AG29" s="10"/>
      <c r="AH29" s="10"/>
      <c r="AI29" s="10"/>
      <c r="AJ29" s="10"/>
      <c r="AL29" s="11">
        <v>100897</v>
      </c>
      <c r="AM29" s="11">
        <v>101868</v>
      </c>
      <c r="AN29" s="11">
        <v>103722</v>
      </c>
      <c r="AO29" s="11">
        <v>105332</v>
      </c>
      <c r="AP29" s="11">
        <v>106971</v>
      </c>
      <c r="AQ29" s="11">
        <v>108437</v>
      </c>
      <c r="AR29" s="11">
        <v>110562</v>
      </c>
      <c r="AS29" s="11">
        <v>113617</v>
      </c>
      <c r="AT29" s="11">
        <v>116045</v>
      </c>
      <c r="AU29" s="11">
        <v>118093</v>
      </c>
      <c r="AV29" s="11">
        <v>119980</v>
      </c>
      <c r="AW29" s="11">
        <v>121382</v>
      </c>
      <c r="AX29" s="11">
        <v>122551</v>
      </c>
      <c r="AY29" s="11">
        <v>124174</v>
      </c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</row>
    <row r="30" spans="1:66">
      <c r="A30" s="84">
        <v>26</v>
      </c>
      <c r="B30" s="9" t="s">
        <v>44</v>
      </c>
      <c r="C30" s="10">
        <v>1510</v>
      </c>
      <c r="D30" s="10">
        <v>715</v>
      </c>
      <c r="E30" s="10">
        <v>1301</v>
      </c>
      <c r="F30" s="10">
        <v>1011</v>
      </c>
      <c r="G30" s="10">
        <v>1502</v>
      </c>
      <c r="H30" s="10">
        <v>1010</v>
      </c>
      <c r="I30" s="10">
        <v>1563</v>
      </c>
      <c r="J30" s="10">
        <v>1171</v>
      </c>
      <c r="K30" s="10">
        <v>1565</v>
      </c>
      <c r="L30" s="10">
        <v>1207</v>
      </c>
      <c r="M30" s="10">
        <v>1780</v>
      </c>
      <c r="N30" s="10">
        <v>1470</v>
      </c>
      <c r="O30" s="10">
        <v>1681</v>
      </c>
      <c r="P30" s="10">
        <v>1521</v>
      </c>
      <c r="Q30" s="10">
        <v>1708</v>
      </c>
      <c r="R30" s="10">
        <v>1305</v>
      </c>
      <c r="S30" s="10">
        <v>1789</v>
      </c>
      <c r="T30" s="10">
        <v>1127</v>
      </c>
      <c r="U30" s="106">
        <v>1693</v>
      </c>
      <c r="V30" s="106">
        <v>1168</v>
      </c>
      <c r="W30" s="10">
        <v>1476</v>
      </c>
      <c r="X30" s="10">
        <v>1322</v>
      </c>
      <c r="Y30" s="10">
        <v>1566</v>
      </c>
      <c r="Z30" s="10">
        <v>1141</v>
      </c>
      <c r="AA30" s="10">
        <v>1685</v>
      </c>
      <c r="AB30" s="10">
        <v>1336</v>
      </c>
      <c r="AC30" s="10">
        <v>1745</v>
      </c>
      <c r="AD30" s="10">
        <v>1261</v>
      </c>
      <c r="AE30" s="10"/>
      <c r="AF30" s="10"/>
      <c r="AG30" s="10"/>
      <c r="AH30" s="10"/>
      <c r="AI30" s="10"/>
      <c r="AJ30" s="10"/>
      <c r="AL30" s="11">
        <v>140650</v>
      </c>
      <c r="AM30" s="11">
        <v>142591</v>
      </c>
      <c r="AN30" s="11">
        <v>144680</v>
      </c>
      <c r="AO30" s="11">
        <v>146727</v>
      </c>
      <c r="AP30" s="11">
        <v>149518</v>
      </c>
      <c r="AQ30" s="11">
        <v>152739</v>
      </c>
      <c r="AR30" s="11">
        <v>155650</v>
      </c>
      <c r="AS30" s="11">
        <v>164148</v>
      </c>
      <c r="AT30" s="11">
        <v>166094</v>
      </c>
      <c r="AU30" s="11">
        <v>168201</v>
      </c>
      <c r="AV30" s="11">
        <v>168362</v>
      </c>
      <c r="AW30" s="11">
        <v>163266</v>
      </c>
      <c r="AX30" s="11">
        <v>159021</v>
      </c>
      <c r="AY30" s="11">
        <v>163792</v>
      </c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</row>
    <row r="31" spans="1:66">
      <c r="A31" s="84">
        <v>27</v>
      </c>
      <c r="B31" s="9" t="s">
        <v>60</v>
      </c>
      <c r="C31" s="10">
        <v>1194</v>
      </c>
      <c r="D31" s="10">
        <v>431</v>
      </c>
      <c r="E31" s="10">
        <v>1305</v>
      </c>
      <c r="F31" s="10">
        <v>680</v>
      </c>
      <c r="G31" s="10">
        <v>1418</v>
      </c>
      <c r="H31" s="10">
        <v>1067</v>
      </c>
      <c r="I31" s="10">
        <v>1390</v>
      </c>
      <c r="J31" s="10">
        <v>1069</v>
      </c>
      <c r="K31" s="10">
        <v>1492</v>
      </c>
      <c r="L31" s="10">
        <v>1066</v>
      </c>
      <c r="M31" s="10">
        <v>1454</v>
      </c>
      <c r="N31" s="10">
        <v>1168</v>
      </c>
      <c r="O31" s="10">
        <v>1515</v>
      </c>
      <c r="P31" s="10">
        <v>1287</v>
      </c>
      <c r="Q31" s="10">
        <v>1851</v>
      </c>
      <c r="R31" s="10">
        <v>1506</v>
      </c>
      <c r="S31" s="10">
        <v>1790</v>
      </c>
      <c r="T31" s="10">
        <v>1497</v>
      </c>
      <c r="U31" s="106">
        <v>1838</v>
      </c>
      <c r="V31" s="106">
        <v>1661</v>
      </c>
      <c r="W31" s="10">
        <v>1761</v>
      </c>
      <c r="X31" s="10">
        <v>1790</v>
      </c>
      <c r="Y31" s="10">
        <v>1883</v>
      </c>
      <c r="Z31" s="10">
        <v>1622</v>
      </c>
      <c r="AA31" s="10">
        <v>1654</v>
      </c>
      <c r="AB31" s="10">
        <v>1458</v>
      </c>
      <c r="AC31" s="10">
        <v>1882</v>
      </c>
      <c r="AD31" s="10">
        <v>1716</v>
      </c>
      <c r="AE31" s="10"/>
      <c r="AF31" s="10"/>
      <c r="AG31" s="10"/>
      <c r="AH31" s="10"/>
      <c r="AI31" s="10"/>
      <c r="AJ31" s="10"/>
      <c r="AL31" s="11">
        <v>213133</v>
      </c>
      <c r="AM31" s="11">
        <v>215151</v>
      </c>
      <c r="AN31" s="11">
        <v>218361</v>
      </c>
      <c r="AO31" s="11">
        <v>221515</v>
      </c>
      <c r="AP31" s="11">
        <v>224926</v>
      </c>
      <c r="AQ31" s="11">
        <v>229420</v>
      </c>
      <c r="AR31" s="11">
        <v>235343</v>
      </c>
      <c r="AS31" s="11">
        <v>244798</v>
      </c>
      <c r="AT31" s="11">
        <v>252217</v>
      </c>
      <c r="AU31" s="11">
        <v>258934</v>
      </c>
      <c r="AV31" s="11">
        <v>264866</v>
      </c>
      <c r="AW31" s="11">
        <v>269508</v>
      </c>
      <c r="AX31" s="11">
        <v>276116</v>
      </c>
      <c r="AY31" s="11">
        <v>282809</v>
      </c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</row>
    <row r="32" spans="1:66">
      <c r="A32" s="84">
        <v>28</v>
      </c>
      <c r="B32" s="9" t="s">
        <v>20</v>
      </c>
      <c r="C32" s="10">
        <v>603</v>
      </c>
      <c r="D32" s="10">
        <v>152</v>
      </c>
      <c r="E32" s="10">
        <v>545</v>
      </c>
      <c r="F32" s="10">
        <v>295</v>
      </c>
      <c r="G32" s="10">
        <v>540</v>
      </c>
      <c r="H32" s="10">
        <v>485</v>
      </c>
      <c r="I32" s="10">
        <v>614</v>
      </c>
      <c r="J32" s="10">
        <v>538</v>
      </c>
      <c r="K32" s="10">
        <v>597</v>
      </c>
      <c r="L32" s="10">
        <v>583</v>
      </c>
      <c r="M32" s="10">
        <v>654</v>
      </c>
      <c r="N32" s="10">
        <v>779</v>
      </c>
      <c r="O32" s="10">
        <v>669</v>
      </c>
      <c r="P32" s="10">
        <v>736</v>
      </c>
      <c r="Q32" s="10">
        <v>588</v>
      </c>
      <c r="R32" s="10">
        <v>592</v>
      </c>
      <c r="S32" s="10">
        <v>647</v>
      </c>
      <c r="T32" s="10">
        <v>711</v>
      </c>
      <c r="U32" s="106">
        <v>626</v>
      </c>
      <c r="V32" s="106">
        <v>735</v>
      </c>
      <c r="W32" s="10">
        <v>1010</v>
      </c>
      <c r="X32" s="10">
        <v>683</v>
      </c>
      <c r="Y32" s="10">
        <v>643</v>
      </c>
      <c r="Z32" s="10">
        <v>782</v>
      </c>
      <c r="AA32" s="10">
        <v>657</v>
      </c>
      <c r="AB32" s="10">
        <v>635</v>
      </c>
      <c r="AC32" s="10">
        <v>637</v>
      </c>
      <c r="AD32" s="10">
        <v>760</v>
      </c>
      <c r="AE32" s="10"/>
      <c r="AF32" s="10"/>
      <c r="AG32" s="10"/>
      <c r="AH32" s="10"/>
      <c r="AI32" s="10"/>
      <c r="AJ32" s="10"/>
      <c r="AL32" s="11">
        <v>61591</v>
      </c>
      <c r="AM32" s="11">
        <v>61737</v>
      </c>
      <c r="AN32" s="11">
        <v>62352</v>
      </c>
      <c r="AO32" s="11">
        <v>62784</v>
      </c>
      <c r="AP32" s="11">
        <v>63269</v>
      </c>
      <c r="AQ32" s="11">
        <v>63366</v>
      </c>
      <c r="AR32" s="11">
        <v>63652</v>
      </c>
      <c r="AS32" s="11">
        <v>65593</v>
      </c>
      <c r="AT32" s="11">
        <v>66007</v>
      </c>
      <c r="AU32" s="11">
        <v>66498</v>
      </c>
      <c r="AV32" s="11">
        <v>67070</v>
      </c>
      <c r="AW32" s="11">
        <v>66786</v>
      </c>
      <c r="AX32" s="11">
        <v>68873</v>
      </c>
      <c r="AY32" s="11">
        <v>69135</v>
      </c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</row>
    <row r="33" spans="1:66">
      <c r="A33" s="84">
        <v>29</v>
      </c>
      <c r="B33" s="9" t="s">
        <v>61</v>
      </c>
      <c r="C33" s="10">
        <v>63</v>
      </c>
      <c r="D33" s="10">
        <v>19</v>
      </c>
      <c r="E33" s="10">
        <v>53</v>
      </c>
      <c r="F33" s="10">
        <v>34</v>
      </c>
      <c r="G33" s="10">
        <v>67</v>
      </c>
      <c r="H33" s="10">
        <v>40</v>
      </c>
      <c r="I33" s="10">
        <v>53</v>
      </c>
      <c r="J33" s="10">
        <v>49</v>
      </c>
      <c r="K33" s="10">
        <v>68</v>
      </c>
      <c r="L33" s="10">
        <v>42</v>
      </c>
      <c r="M33" s="10">
        <v>82</v>
      </c>
      <c r="N33" s="10">
        <v>80</v>
      </c>
      <c r="O33" s="10">
        <v>65</v>
      </c>
      <c r="P33" s="10">
        <v>89</v>
      </c>
      <c r="Q33" s="10">
        <v>71</v>
      </c>
      <c r="R33" s="10">
        <v>91</v>
      </c>
      <c r="S33" s="10">
        <v>90</v>
      </c>
      <c r="T33" s="10">
        <v>85</v>
      </c>
      <c r="U33" s="106">
        <v>70</v>
      </c>
      <c r="V33" s="106">
        <v>72</v>
      </c>
      <c r="W33" s="10">
        <v>69</v>
      </c>
      <c r="X33" s="10">
        <v>43</v>
      </c>
      <c r="Y33" s="10">
        <v>51</v>
      </c>
      <c r="Z33" s="10">
        <v>45</v>
      </c>
      <c r="AA33" s="10">
        <v>69</v>
      </c>
      <c r="AB33" s="10">
        <v>49</v>
      </c>
      <c r="AC33" s="10">
        <v>100</v>
      </c>
      <c r="AD33" s="10">
        <v>59</v>
      </c>
      <c r="AE33" s="10"/>
      <c r="AF33" s="10"/>
      <c r="AG33" s="10"/>
      <c r="AH33" s="10"/>
      <c r="AI33" s="10"/>
      <c r="AJ33" s="10"/>
      <c r="AL33" s="11">
        <v>14536</v>
      </c>
      <c r="AM33" s="11">
        <v>14506</v>
      </c>
      <c r="AN33" s="11">
        <v>14751</v>
      </c>
      <c r="AO33" s="11">
        <v>14843</v>
      </c>
      <c r="AP33" s="11">
        <v>14888</v>
      </c>
      <c r="AQ33" s="11">
        <v>14794</v>
      </c>
      <c r="AR33" s="11">
        <v>15017</v>
      </c>
      <c r="AS33" s="11">
        <v>15668</v>
      </c>
      <c r="AT33" s="11">
        <v>15812</v>
      </c>
      <c r="AU33" s="11">
        <v>15975</v>
      </c>
      <c r="AV33" s="11">
        <v>16157</v>
      </c>
      <c r="AW33" s="11">
        <v>16281</v>
      </c>
      <c r="AX33" s="11">
        <v>16555</v>
      </c>
      <c r="AY33" s="11">
        <v>16670</v>
      </c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</row>
    <row r="34" spans="1:66">
      <c r="A34" s="84">
        <v>30</v>
      </c>
      <c r="B34" s="9" t="s">
        <v>62</v>
      </c>
      <c r="C34" s="10">
        <v>29</v>
      </c>
      <c r="D34" s="10">
        <v>6</v>
      </c>
      <c r="E34" s="10">
        <v>30</v>
      </c>
      <c r="F34" s="10">
        <v>11</v>
      </c>
      <c r="G34" s="10">
        <v>26</v>
      </c>
      <c r="H34" s="10">
        <v>29</v>
      </c>
      <c r="I34" s="10">
        <v>18</v>
      </c>
      <c r="J34" s="10">
        <v>26</v>
      </c>
      <c r="K34" s="10">
        <v>24</v>
      </c>
      <c r="L34" s="10">
        <v>27</v>
      </c>
      <c r="M34" s="10">
        <v>37</v>
      </c>
      <c r="N34" s="10">
        <v>41</v>
      </c>
      <c r="O34" s="10">
        <v>44</v>
      </c>
      <c r="P34" s="10">
        <v>84</v>
      </c>
      <c r="Q34" s="10">
        <v>56</v>
      </c>
      <c r="R34" s="10">
        <v>38</v>
      </c>
      <c r="S34" s="10">
        <v>50</v>
      </c>
      <c r="T34" s="10">
        <v>45</v>
      </c>
      <c r="U34" s="106">
        <v>67</v>
      </c>
      <c r="V34" s="106">
        <v>56</v>
      </c>
      <c r="W34" s="10">
        <v>41</v>
      </c>
      <c r="X34" s="10">
        <v>44</v>
      </c>
      <c r="Y34" s="10">
        <v>36</v>
      </c>
      <c r="Z34" s="10">
        <v>30</v>
      </c>
      <c r="AA34" s="10">
        <v>28</v>
      </c>
      <c r="AB34" s="10">
        <v>29</v>
      </c>
      <c r="AC34" s="10">
        <v>38</v>
      </c>
      <c r="AD34" s="10">
        <v>47</v>
      </c>
      <c r="AE34" s="10"/>
      <c r="AF34" s="10"/>
      <c r="AG34" s="10"/>
      <c r="AH34" s="10"/>
      <c r="AI34" s="10"/>
      <c r="AJ34" s="10"/>
      <c r="AL34" s="11">
        <v>5997</v>
      </c>
      <c r="AM34" s="11">
        <v>5870</v>
      </c>
      <c r="AN34" s="11">
        <v>5794</v>
      </c>
      <c r="AO34" s="11">
        <v>5695</v>
      </c>
      <c r="AP34" s="11">
        <v>5644</v>
      </c>
      <c r="AQ34" s="11">
        <v>5494</v>
      </c>
      <c r="AR34" s="11">
        <v>5446</v>
      </c>
      <c r="AS34" s="11">
        <v>5677</v>
      </c>
      <c r="AT34" s="11">
        <v>5645</v>
      </c>
      <c r="AU34" s="11">
        <v>5588</v>
      </c>
      <c r="AV34" s="11">
        <v>5592</v>
      </c>
      <c r="AW34" s="11">
        <v>5564</v>
      </c>
      <c r="AX34" s="11">
        <v>5602</v>
      </c>
      <c r="AY34" s="11">
        <v>5559</v>
      </c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</row>
    <row r="35" spans="1:66">
      <c r="A35" s="84">
        <v>31</v>
      </c>
      <c r="B35" s="9" t="s">
        <v>3</v>
      </c>
      <c r="C35" s="10">
        <v>580</v>
      </c>
      <c r="D35" s="10">
        <v>167</v>
      </c>
      <c r="E35" s="10">
        <v>531</v>
      </c>
      <c r="F35" s="10">
        <v>290</v>
      </c>
      <c r="G35" s="10">
        <v>588</v>
      </c>
      <c r="H35" s="10">
        <v>275</v>
      </c>
      <c r="I35" s="10">
        <v>539</v>
      </c>
      <c r="J35" s="10">
        <v>415</v>
      </c>
      <c r="K35" s="10">
        <v>521</v>
      </c>
      <c r="L35" s="10">
        <v>491</v>
      </c>
      <c r="M35" s="10">
        <v>432</v>
      </c>
      <c r="N35" s="10">
        <v>453</v>
      </c>
      <c r="O35" s="10">
        <v>444</v>
      </c>
      <c r="P35" s="10">
        <v>495</v>
      </c>
      <c r="Q35" s="10">
        <v>445</v>
      </c>
      <c r="R35" s="10">
        <v>505</v>
      </c>
      <c r="S35" s="10">
        <v>519</v>
      </c>
      <c r="T35" s="10">
        <v>500</v>
      </c>
      <c r="U35" s="106">
        <v>511</v>
      </c>
      <c r="V35" s="106">
        <v>434</v>
      </c>
      <c r="W35" s="10">
        <v>441</v>
      </c>
      <c r="X35" s="10">
        <v>391</v>
      </c>
      <c r="Y35" s="10">
        <v>487</v>
      </c>
      <c r="Z35" s="10">
        <v>412</v>
      </c>
      <c r="AA35" s="10">
        <v>474</v>
      </c>
      <c r="AB35" s="10">
        <v>337</v>
      </c>
      <c r="AC35" s="10">
        <v>608</v>
      </c>
      <c r="AD35" s="10">
        <v>361</v>
      </c>
      <c r="AE35" s="10"/>
      <c r="AF35" s="10"/>
      <c r="AG35" s="10"/>
      <c r="AH35" s="10"/>
      <c r="AI35" s="10"/>
      <c r="AJ35" s="10"/>
      <c r="AL35" s="11">
        <v>87187</v>
      </c>
      <c r="AM35" s="11">
        <v>87348</v>
      </c>
      <c r="AN35" s="11">
        <v>88165</v>
      </c>
      <c r="AO35" s="11">
        <v>89111</v>
      </c>
      <c r="AP35" s="11">
        <v>91148</v>
      </c>
      <c r="AQ35" s="11">
        <v>92761</v>
      </c>
      <c r="AR35" s="11">
        <v>95046</v>
      </c>
      <c r="AS35" s="11">
        <v>94984</v>
      </c>
      <c r="AT35" s="11">
        <v>96470</v>
      </c>
      <c r="AU35" s="11">
        <v>97751</v>
      </c>
      <c r="AV35" s="11">
        <v>98189</v>
      </c>
      <c r="AW35" s="11">
        <v>96317</v>
      </c>
      <c r="AX35" s="11">
        <v>91736</v>
      </c>
      <c r="AY35" s="11">
        <v>93738</v>
      </c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</row>
    <row r="36" spans="1:66">
      <c r="A36" s="84">
        <v>32</v>
      </c>
      <c r="B36" s="9" t="s">
        <v>63</v>
      </c>
      <c r="C36" s="10">
        <v>181</v>
      </c>
      <c r="D36" s="10">
        <v>58</v>
      </c>
      <c r="E36" s="10">
        <v>238</v>
      </c>
      <c r="F36" s="10">
        <v>174</v>
      </c>
      <c r="G36" s="10">
        <v>261</v>
      </c>
      <c r="H36" s="10">
        <v>202</v>
      </c>
      <c r="I36" s="10">
        <v>252</v>
      </c>
      <c r="J36" s="10">
        <v>207</v>
      </c>
      <c r="K36" s="10">
        <v>271</v>
      </c>
      <c r="L36" s="10">
        <v>253</v>
      </c>
      <c r="M36" s="10">
        <v>308</v>
      </c>
      <c r="N36" s="10">
        <v>243</v>
      </c>
      <c r="O36" s="10">
        <v>238</v>
      </c>
      <c r="P36" s="10">
        <v>219</v>
      </c>
      <c r="Q36" s="10">
        <v>250</v>
      </c>
      <c r="R36" s="10">
        <v>311</v>
      </c>
      <c r="S36" s="10">
        <v>206</v>
      </c>
      <c r="T36" s="10">
        <v>190</v>
      </c>
      <c r="U36" s="106">
        <v>192</v>
      </c>
      <c r="V36" s="106">
        <v>267</v>
      </c>
      <c r="W36" s="10">
        <v>220</v>
      </c>
      <c r="X36" s="10">
        <v>344</v>
      </c>
      <c r="Y36" s="10">
        <v>307</v>
      </c>
      <c r="Z36" s="10">
        <v>237</v>
      </c>
      <c r="AA36" s="10">
        <v>233</v>
      </c>
      <c r="AB36" s="10">
        <v>281</v>
      </c>
      <c r="AC36" s="10">
        <v>263</v>
      </c>
      <c r="AD36" s="10">
        <v>307</v>
      </c>
      <c r="AE36" s="10"/>
      <c r="AF36" s="10"/>
      <c r="AG36" s="10"/>
      <c r="AH36" s="10"/>
      <c r="AI36" s="10"/>
      <c r="AJ36" s="10"/>
      <c r="AL36" s="11">
        <v>19510</v>
      </c>
      <c r="AM36" s="11">
        <v>19540</v>
      </c>
      <c r="AN36" s="11">
        <v>19658</v>
      </c>
      <c r="AO36" s="11">
        <v>19687</v>
      </c>
      <c r="AP36" s="11">
        <v>19691</v>
      </c>
      <c r="AQ36" s="11">
        <v>19774</v>
      </c>
      <c r="AR36" s="11">
        <v>19801</v>
      </c>
      <c r="AS36" s="11">
        <v>19833</v>
      </c>
      <c r="AT36" s="11">
        <v>19875</v>
      </c>
      <c r="AU36" s="11">
        <v>19921</v>
      </c>
      <c r="AV36" s="11">
        <v>20018</v>
      </c>
      <c r="AW36" s="11">
        <v>19961</v>
      </c>
      <c r="AX36" s="11">
        <v>20327</v>
      </c>
      <c r="AY36" s="11">
        <v>20315</v>
      </c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</row>
    <row r="37" spans="1:66">
      <c r="A37" s="84">
        <v>33</v>
      </c>
      <c r="B37" s="9" t="s">
        <v>4</v>
      </c>
      <c r="C37" s="10">
        <v>1359</v>
      </c>
      <c r="D37" s="10">
        <v>692</v>
      </c>
      <c r="E37" s="10">
        <v>1418</v>
      </c>
      <c r="F37" s="10">
        <v>1076</v>
      </c>
      <c r="G37" s="10">
        <v>1333</v>
      </c>
      <c r="H37" s="10">
        <v>1344</v>
      </c>
      <c r="I37" s="10">
        <v>1213</v>
      </c>
      <c r="J37" s="10">
        <v>1451</v>
      </c>
      <c r="K37" s="10">
        <v>1400</v>
      </c>
      <c r="L37" s="10">
        <v>1541</v>
      </c>
      <c r="M37" s="10">
        <v>1467</v>
      </c>
      <c r="N37" s="10">
        <v>1641</v>
      </c>
      <c r="O37" s="10">
        <v>1543</v>
      </c>
      <c r="P37" s="10">
        <v>1609</v>
      </c>
      <c r="Q37" s="10">
        <v>1429</v>
      </c>
      <c r="R37" s="10">
        <v>1604</v>
      </c>
      <c r="S37" s="10">
        <v>1600</v>
      </c>
      <c r="T37" s="10">
        <v>1918</v>
      </c>
      <c r="U37" s="106">
        <v>1600</v>
      </c>
      <c r="V37" s="106">
        <v>2085</v>
      </c>
      <c r="W37" s="10">
        <v>1705</v>
      </c>
      <c r="X37" s="10">
        <v>2065</v>
      </c>
      <c r="Y37" s="10">
        <v>1437</v>
      </c>
      <c r="Z37" s="10">
        <v>1761</v>
      </c>
      <c r="AA37" s="10">
        <v>1506</v>
      </c>
      <c r="AB37" s="10">
        <v>1630</v>
      </c>
      <c r="AC37" s="10">
        <v>1593</v>
      </c>
      <c r="AD37" s="10">
        <v>1754</v>
      </c>
      <c r="AE37" s="10"/>
      <c r="AF37" s="10"/>
      <c r="AG37" s="10"/>
      <c r="AH37" s="10"/>
      <c r="AI37" s="10"/>
      <c r="AJ37" s="10"/>
      <c r="AL37" s="11">
        <v>171352</v>
      </c>
      <c r="AM37" s="11">
        <v>175063</v>
      </c>
      <c r="AN37" s="11">
        <v>178027</v>
      </c>
      <c r="AO37" s="11">
        <v>183263</v>
      </c>
      <c r="AP37" s="11">
        <v>188832</v>
      </c>
      <c r="AQ37" s="11">
        <v>194006</v>
      </c>
      <c r="AR37" s="11">
        <v>201304</v>
      </c>
      <c r="AS37" s="11">
        <v>215928</v>
      </c>
      <c r="AT37" s="11">
        <v>224394</v>
      </c>
      <c r="AU37" s="11">
        <v>233471</v>
      </c>
      <c r="AV37" s="11">
        <v>241188</v>
      </c>
      <c r="AW37" s="11">
        <v>243738</v>
      </c>
      <c r="AX37" s="11">
        <v>252723</v>
      </c>
      <c r="AY37" s="11">
        <v>262764</v>
      </c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</row>
    <row r="38" spans="1:66">
      <c r="A38" s="84">
        <v>34</v>
      </c>
      <c r="B38" s="9" t="s">
        <v>21</v>
      </c>
      <c r="C38" s="10">
        <v>43</v>
      </c>
      <c r="D38" s="10">
        <v>7</v>
      </c>
      <c r="E38" s="10">
        <v>47</v>
      </c>
      <c r="F38" s="10">
        <v>25</v>
      </c>
      <c r="G38" s="10">
        <v>37</v>
      </c>
      <c r="H38" s="10">
        <v>18</v>
      </c>
      <c r="I38" s="10">
        <v>62</v>
      </c>
      <c r="J38" s="10">
        <v>44</v>
      </c>
      <c r="K38" s="10">
        <v>36</v>
      </c>
      <c r="L38" s="10">
        <v>58</v>
      </c>
      <c r="M38" s="10">
        <v>35</v>
      </c>
      <c r="N38" s="10">
        <v>40</v>
      </c>
      <c r="O38" s="10">
        <v>59</v>
      </c>
      <c r="P38" s="10">
        <v>61</v>
      </c>
      <c r="Q38" s="10">
        <v>82</v>
      </c>
      <c r="R38" s="10">
        <v>55</v>
      </c>
      <c r="S38" s="10">
        <v>65</v>
      </c>
      <c r="T38" s="10">
        <v>61</v>
      </c>
      <c r="U38" s="106">
        <v>29</v>
      </c>
      <c r="V38" s="106">
        <v>61</v>
      </c>
      <c r="W38" s="10">
        <v>58</v>
      </c>
      <c r="X38" s="10">
        <v>74</v>
      </c>
      <c r="Y38" s="10">
        <v>76</v>
      </c>
      <c r="Z38" s="10">
        <v>81</v>
      </c>
      <c r="AA38" s="10">
        <v>59</v>
      </c>
      <c r="AB38" s="10">
        <v>58</v>
      </c>
      <c r="AC38" s="10">
        <v>41</v>
      </c>
      <c r="AD38" s="10">
        <v>71</v>
      </c>
      <c r="AE38" s="10"/>
      <c r="AF38" s="10"/>
      <c r="AG38" s="10"/>
      <c r="AH38" s="10"/>
      <c r="AI38" s="10"/>
      <c r="AJ38" s="10"/>
      <c r="AL38" s="11">
        <v>15413</v>
      </c>
      <c r="AM38" s="11">
        <v>15376</v>
      </c>
      <c r="AN38" s="11">
        <v>15377</v>
      </c>
      <c r="AO38" s="11">
        <v>15372</v>
      </c>
      <c r="AP38" s="11">
        <v>15409</v>
      </c>
      <c r="AQ38" s="11">
        <v>15431</v>
      </c>
      <c r="AR38" s="11">
        <v>15574</v>
      </c>
      <c r="AS38" s="11">
        <v>16220</v>
      </c>
      <c r="AT38" s="11">
        <v>16490</v>
      </c>
      <c r="AU38" s="11">
        <v>16701</v>
      </c>
      <c r="AV38" s="11">
        <v>16885</v>
      </c>
      <c r="AW38" s="11">
        <v>16979</v>
      </c>
      <c r="AX38" s="11">
        <v>17407</v>
      </c>
      <c r="AY38" s="11">
        <v>17662</v>
      </c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</row>
    <row r="39" spans="1:66">
      <c r="A39" s="84">
        <v>35</v>
      </c>
      <c r="B39" s="9" t="s">
        <v>45</v>
      </c>
      <c r="C39" s="10">
        <v>862</v>
      </c>
      <c r="D39" s="10">
        <v>351</v>
      </c>
      <c r="E39" s="10">
        <v>851</v>
      </c>
      <c r="F39" s="10">
        <v>497</v>
      </c>
      <c r="G39" s="10">
        <v>782</v>
      </c>
      <c r="H39" s="10">
        <v>538</v>
      </c>
      <c r="I39" s="10">
        <v>850</v>
      </c>
      <c r="J39" s="10">
        <v>543</v>
      </c>
      <c r="K39" s="10">
        <v>831</v>
      </c>
      <c r="L39" s="10">
        <v>458</v>
      </c>
      <c r="M39" s="10">
        <v>876</v>
      </c>
      <c r="N39" s="10">
        <v>564</v>
      </c>
      <c r="O39" s="10">
        <v>745</v>
      </c>
      <c r="P39" s="10">
        <v>694</v>
      </c>
      <c r="Q39" s="10">
        <v>841</v>
      </c>
      <c r="R39" s="10">
        <v>582</v>
      </c>
      <c r="S39" s="10">
        <v>961</v>
      </c>
      <c r="T39" s="10">
        <v>644</v>
      </c>
      <c r="U39" s="106">
        <v>849</v>
      </c>
      <c r="V39" s="106">
        <v>793</v>
      </c>
      <c r="W39" s="10">
        <v>953</v>
      </c>
      <c r="X39" s="10">
        <v>728</v>
      </c>
      <c r="Y39" s="10">
        <v>908</v>
      </c>
      <c r="Z39" s="10">
        <v>765</v>
      </c>
      <c r="AA39" s="10">
        <v>1031</v>
      </c>
      <c r="AB39" s="10">
        <v>746</v>
      </c>
      <c r="AC39" s="10">
        <v>960</v>
      </c>
      <c r="AD39" s="10">
        <v>746</v>
      </c>
      <c r="AE39" s="10"/>
      <c r="AF39" s="10"/>
      <c r="AG39" s="10"/>
      <c r="AH39" s="10"/>
      <c r="AI39" s="10"/>
      <c r="AJ39" s="10"/>
      <c r="AL39" s="11">
        <v>147278</v>
      </c>
      <c r="AM39" s="11">
        <v>147915</v>
      </c>
      <c r="AN39" s="11">
        <v>149976</v>
      </c>
      <c r="AO39" s="11">
        <v>151686</v>
      </c>
      <c r="AP39" s="11">
        <v>153079</v>
      </c>
      <c r="AQ39" s="11">
        <v>154477</v>
      </c>
      <c r="AR39" s="11">
        <v>156754</v>
      </c>
      <c r="AS39" s="11">
        <v>161089</v>
      </c>
      <c r="AT39" s="11">
        <v>163431</v>
      </c>
      <c r="AU39" s="11">
        <v>165782</v>
      </c>
      <c r="AV39" s="11">
        <v>167293</v>
      </c>
      <c r="AW39" s="11">
        <v>164680</v>
      </c>
      <c r="AX39" s="11">
        <v>159908</v>
      </c>
      <c r="AY39" s="11">
        <v>163724</v>
      </c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</row>
    <row r="40" spans="1:66">
      <c r="A40" s="84">
        <v>36</v>
      </c>
      <c r="B40" s="9" t="s">
        <v>22</v>
      </c>
      <c r="C40" s="10">
        <v>732</v>
      </c>
      <c r="D40" s="10">
        <v>299</v>
      </c>
      <c r="E40" s="10">
        <v>671</v>
      </c>
      <c r="F40" s="10">
        <v>512</v>
      </c>
      <c r="G40" s="10">
        <v>749</v>
      </c>
      <c r="H40" s="10">
        <v>561</v>
      </c>
      <c r="I40" s="10">
        <v>840</v>
      </c>
      <c r="J40" s="10">
        <v>563</v>
      </c>
      <c r="K40" s="10">
        <v>729</v>
      </c>
      <c r="L40" s="10">
        <v>678</v>
      </c>
      <c r="M40" s="10">
        <v>883</v>
      </c>
      <c r="N40" s="10">
        <v>716</v>
      </c>
      <c r="O40" s="10">
        <v>774</v>
      </c>
      <c r="P40" s="10">
        <v>710</v>
      </c>
      <c r="Q40" s="10">
        <v>854</v>
      </c>
      <c r="R40" s="10">
        <v>731</v>
      </c>
      <c r="S40" s="10">
        <v>867</v>
      </c>
      <c r="T40" s="10">
        <v>739</v>
      </c>
      <c r="U40" s="106">
        <v>867</v>
      </c>
      <c r="V40" s="106">
        <v>823</v>
      </c>
      <c r="W40" s="10">
        <v>813</v>
      </c>
      <c r="X40" s="10">
        <v>853</v>
      </c>
      <c r="Y40" s="10">
        <v>700</v>
      </c>
      <c r="Z40" s="10">
        <v>783</v>
      </c>
      <c r="AA40" s="10">
        <v>855</v>
      </c>
      <c r="AB40" s="10">
        <v>825</v>
      </c>
      <c r="AC40" s="10">
        <v>781</v>
      </c>
      <c r="AD40" s="10">
        <v>693</v>
      </c>
      <c r="AE40" s="10"/>
      <c r="AF40" s="10"/>
      <c r="AG40" s="10"/>
      <c r="AH40" s="10"/>
      <c r="AI40" s="10"/>
      <c r="AJ40" s="10"/>
      <c r="AL40" s="11">
        <v>154386</v>
      </c>
      <c r="AM40" s="11">
        <v>154097</v>
      </c>
      <c r="AN40" s="11">
        <v>154653</v>
      </c>
      <c r="AO40" s="11">
        <v>154909</v>
      </c>
      <c r="AP40" s="11">
        <v>155508</v>
      </c>
      <c r="AQ40" s="11">
        <v>155681</v>
      </c>
      <c r="AR40" s="11">
        <v>157052</v>
      </c>
      <c r="AS40" s="11">
        <v>162116</v>
      </c>
      <c r="AT40" s="11">
        <v>163203</v>
      </c>
      <c r="AU40" s="11">
        <v>164538</v>
      </c>
      <c r="AV40" s="11">
        <v>165147</v>
      </c>
      <c r="AW40" s="11">
        <v>162769</v>
      </c>
      <c r="AX40" s="11">
        <v>159404</v>
      </c>
      <c r="AY40" s="11">
        <v>161766</v>
      </c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</row>
    <row r="41" spans="1:66">
      <c r="A41" s="84">
        <v>37</v>
      </c>
      <c r="B41" s="9" t="s">
        <v>23</v>
      </c>
      <c r="C41" s="10">
        <v>819</v>
      </c>
      <c r="D41" s="10">
        <v>639</v>
      </c>
      <c r="E41" s="10">
        <v>1043</v>
      </c>
      <c r="F41" s="10">
        <v>936</v>
      </c>
      <c r="G41" s="10">
        <v>1167</v>
      </c>
      <c r="H41" s="10">
        <v>1165</v>
      </c>
      <c r="I41" s="10">
        <v>1254</v>
      </c>
      <c r="J41" s="10">
        <v>1121</v>
      </c>
      <c r="K41" s="10">
        <v>1349</v>
      </c>
      <c r="L41" s="10">
        <v>1272</v>
      </c>
      <c r="M41" s="10">
        <v>1250</v>
      </c>
      <c r="N41" s="10">
        <v>1554</v>
      </c>
      <c r="O41" s="10">
        <v>1428</v>
      </c>
      <c r="P41" s="10">
        <v>1435</v>
      </c>
      <c r="Q41" s="10">
        <v>1314</v>
      </c>
      <c r="R41" s="10">
        <v>1538</v>
      </c>
      <c r="S41" s="10">
        <v>1244</v>
      </c>
      <c r="T41" s="10">
        <v>1676</v>
      </c>
      <c r="U41" s="106">
        <v>1099</v>
      </c>
      <c r="V41" s="106">
        <v>1227</v>
      </c>
      <c r="W41" s="10">
        <v>1204</v>
      </c>
      <c r="X41" s="10">
        <v>1257</v>
      </c>
      <c r="Y41" s="10">
        <v>1022</v>
      </c>
      <c r="Z41" s="10">
        <v>1353</v>
      </c>
      <c r="AA41" s="10">
        <v>1101</v>
      </c>
      <c r="AB41" s="10">
        <v>1156</v>
      </c>
      <c r="AC41" s="10">
        <v>1067</v>
      </c>
      <c r="AD41" s="10">
        <v>1267</v>
      </c>
      <c r="AE41" s="10"/>
      <c r="AF41" s="10"/>
      <c r="AG41" s="10"/>
      <c r="AH41" s="10"/>
      <c r="AI41" s="10"/>
      <c r="AJ41" s="10"/>
      <c r="AL41" s="11">
        <v>73291</v>
      </c>
      <c r="AM41" s="11">
        <v>73564</v>
      </c>
      <c r="AN41" s="11">
        <v>73929</v>
      </c>
      <c r="AO41" s="11">
        <v>73846</v>
      </c>
      <c r="AP41" s="11">
        <v>73653</v>
      </c>
      <c r="AQ41" s="11">
        <v>73548</v>
      </c>
      <c r="AR41" s="11">
        <v>74026</v>
      </c>
      <c r="AS41" s="11">
        <v>74612</v>
      </c>
      <c r="AT41" s="11">
        <v>75211</v>
      </c>
      <c r="AU41" s="11">
        <v>75561</v>
      </c>
      <c r="AV41" s="11">
        <v>75915</v>
      </c>
      <c r="AW41" s="11">
        <v>76156</v>
      </c>
      <c r="AX41" s="11">
        <v>77606</v>
      </c>
      <c r="AY41" s="11">
        <v>78154</v>
      </c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</row>
    <row r="42" spans="1:66">
      <c r="A42" s="84">
        <v>38</v>
      </c>
      <c r="B42" s="9" t="s">
        <v>64</v>
      </c>
      <c r="C42" s="10">
        <v>37</v>
      </c>
      <c r="D42" s="10">
        <v>18</v>
      </c>
      <c r="E42" s="10">
        <v>38</v>
      </c>
      <c r="F42" s="10">
        <v>54</v>
      </c>
      <c r="G42" s="10">
        <v>40</v>
      </c>
      <c r="H42" s="10">
        <v>31</v>
      </c>
      <c r="I42" s="10">
        <v>63</v>
      </c>
      <c r="J42" s="10">
        <v>37</v>
      </c>
      <c r="K42" s="10">
        <v>39</v>
      </c>
      <c r="L42" s="10">
        <v>39</v>
      </c>
      <c r="M42" s="10">
        <v>80</v>
      </c>
      <c r="N42" s="10">
        <v>45</v>
      </c>
      <c r="O42" s="10">
        <v>55</v>
      </c>
      <c r="P42" s="10">
        <v>45</v>
      </c>
      <c r="Q42" s="10">
        <v>33</v>
      </c>
      <c r="R42" s="10">
        <v>60</v>
      </c>
      <c r="S42" s="10">
        <v>33</v>
      </c>
      <c r="T42" s="10">
        <v>56</v>
      </c>
      <c r="U42" s="106">
        <v>47</v>
      </c>
      <c r="V42" s="106">
        <v>51</v>
      </c>
      <c r="W42" s="10">
        <v>69</v>
      </c>
      <c r="X42" s="10">
        <v>36</v>
      </c>
      <c r="Y42" s="10">
        <v>65</v>
      </c>
      <c r="Z42" s="10">
        <v>59</v>
      </c>
      <c r="AA42" s="10">
        <v>45</v>
      </c>
      <c r="AB42" s="10">
        <v>44</v>
      </c>
      <c r="AC42" s="10">
        <v>84</v>
      </c>
      <c r="AD42" s="10">
        <v>36</v>
      </c>
      <c r="AE42" s="10"/>
      <c r="AF42" s="10"/>
      <c r="AG42" s="10"/>
      <c r="AH42" s="10"/>
      <c r="AI42" s="10"/>
      <c r="AJ42" s="10"/>
      <c r="AL42" s="11">
        <v>7686</v>
      </c>
      <c r="AM42" s="11">
        <v>7514</v>
      </c>
      <c r="AN42" s="11">
        <v>7526</v>
      </c>
      <c r="AO42" s="11">
        <v>7443</v>
      </c>
      <c r="AP42" s="11">
        <v>7365</v>
      </c>
      <c r="AQ42" s="11">
        <v>7283</v>
      </c>
      <c r="AR42" s="11">
        <v>7291</v>
      </c>
      <c r="AS42" s="11">
        <v>7505</v>
      </c>
      <c r="AT42" s="11">
        <v>7513</v>
      </c>
      <c r="AU42" s="11">
        <v>7504</v>
      </c>
      <c r="AV42" s="11">
        <v>7473</v>
      </c>
      <c r="AW42" s="11">
        <v>7497</v>
      </c>
      <c r="AX42" s="11">
        <v>7729</v>
      </c>
      <c r="AY42" s="11">
        <v>7747</v>
      </c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</row>
    <row r="43" spans="1:66">
      <c r="A43" s="84">
        <v>39</v>
      </c>
      <c r="B43" s="9" t="s">
        <v>65</v>
      </c>
      <c r="C43" s="10">
        <v>235</v>
      </c>
      <c r="D43" s="10">
        <v>71</v>
      </c>
      <c r="E43" s="10">
        <v>133</v>
      </c>
      <c r="F43" s="10">
        <v>87</v>
      </c>
      <c r="G43" s="10">
        <v>195</v>
      </c>
      <c r="H43" s="10">
        <v>127</v>
      </c>
      <c r="I43" s="10">
        <v>200</v>
      </c>
      <c r="J43" s="10">
        <v>181</v>
      </c>
      <c r="K43" s="10">
        <v>217</v>
      </c>
      <c r="L43" s="10">
        <v>165</v>
      </c>
      <c r="M43" s="10">
        <v>225</v>
      </c>
      <c r="N43" s="10">
        <v>162</v>
      </c>
      <c r="O43" s="10">
        <v>459</v>
      </c>
      <c r="P43" s="10">
        <v>163</v>
      </c>
      <c r="Q43" s="10">
        <v>412</v>
      </c>
      <c r="R43" s="10">
        <v>177</v>
      </c>
      <c r="S43" s="10">
        <v>193</v>
      </c>
      <c r="T43" s="10">
        <v>156</v>
      </c>
      <c r="U43" s="106">
        <v>230</v>
      </c>
      <c r="V43" s="106">
        <v>164</v>
      </c>
      <c r="W43" s="10">
        <v>233</v>
      </c>
      <c r="X43" s="10">
        <v>226</v>
      </c>
      <c r="Y43" s="10">
        <v>181</v>
      </c>
      <c r="Z43" s="10">
        <v>180</v>
      </c>
      <c r="AA43" s="10">
        <v>261</v>
      </c>
      <c r="AB43" s="10">
        <v>205</v>
      </c>
      <c r="AC43" s="10">
        <v>194</v>
      </c>
      <c r="AD43" s="10">
        <v>207</v>
      </c>
      <c r="AE43" s="10"/>
      <c r="AF43" s="10"/>
      <c r="AG43" s="10"/>
      <c r="AH43" s="10"/>
      <c r="AI43" s="10"/>
      <c r="AJ43" s="10"/>
      <c r="AL43" s="11">
        <v>42217</v>
      </c>
      <c r="AM43" s="11">
        <v>42780</v>
      </c>
      <c r="AN43" s="11">
        <v>43493</v>
      </c>
      <c r="AO43" s="11">
        <v>44098</v>
      </c>
      <c r="AP43" s="11">
        <v>44715</v>
      </c>
      <c r="AQ43" s="11">
        <v>45308</v>
      </c>
      <c r="AR43" s="11">
        <v>46119</v>
      </c>
      <c r="AS43" s="11">
        <v>48438</v>
      </c>
      <c r="AT43" s="11">
        <v>49388</v>
      </c>
      <c r="AU43" s="11">
        <v>50231</v>
      </c>
      <c r="AV43" s="11">
        <v>50971</v>
      </c>
      <c r="AW43" s="11">
        <v>51743</v>
      </c>
      <c r="AX43" s="11">
        <v>52132</v>
      </c>
      <c r="AY43" s="11">
        <v>52920</v>
      </c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</row>
    <row r="44" spans="1:66">
      <c r="A44" s="84">
        <v>40</v>
      </c>
      <c r="B44" s="9" t="s">
        <v>24</v>
      </c>
      <c r="C44" s="10">
        <v>248</v>
      </c>
      <c r="D44" s="10">
        <v>153</v>
      </c>
      <c r="E44" s="10">
        <v>287</v>
      </c>
      <c r="F44" s="10">
        <v>191</v>
      </c>
      <c r="G44" s="10">
        <v>253</v>
      </c>
      <c r="H44" s="10">
        <v>255</v>
      </c>
      <c r="I44" s="10">
        <v>251</v>
      </c>
      <c r="J44" s="10">
        <v>440</v>
      </c>
      <c r="K44" s="10">
        <v>265</v>
      </c>
      <c r="L44" s="10">
        <v>327</v>
      </c>
      <c r="M44" s="10">
        <v>322</v>
      </c>
      <c r="N44" s="10">
        <v>395</v>
      </c>
      <c r="O44" s="10">
        <v>318</v>
      </c>
      <c r="P44" s="10">
        <v>345</v>
      </c>
      <c r="Q44" s="10">
        <v>301</v>
      </c>
      <c r="R44" s="10">
        <v>325</v>
      </c>
      <c r="S44" s="10">
        <v>322</v>
      </c>
      <c r="T44" s="10">
        <v>396</v>
      </c>
      <c r="U44" s="106">
        <v>317</v>
      </c>
      <c r="V44" s="106">
        <v>299</v>
      </c>
      <c r="W44" s="10">
        <v>338</v>
      </c>
      <c r="X44" s="10">
        <v>419</v>
      </c>
      <c r="Y44" s="10">
        <v>307</v>
      </c>
      <c r="Z44" s="10">
        <v>334</v>
      </c>
      <c r="AA44" s="10">
        <v>429</v>
      </c>
      <c r="AB44" s="10">
        <v>401</v>
      </c>
      <c r="AC44" s="10">
        <v>376</v>
      </c>
      <c r="AD44" s="10">
        <v>459</v>
      </c>
      <c r="AE44" s="10"/>
      <c r="AF44" s="10"/>
      <c r="AG44" s="10"/>
      <c r="AH44" s="10"/>
      <c r="AI44" s="10"/>
      <c r="AJ44" s="10"/>
      <c r="AL44" s="11">
        <v>116948</v>
      </c>
      <c r="AM44" s="11">
        <v>116958</v>
      </c>
      <c r="AN44" s="11">
        <v>117019</v>
      </c>
      <c r="AO44" s="11">
        <v>117537</v>
      </c>
      <c r="AP44" s="11">
        <v>118521</v>
      </c>
      <c r="AQ44" s="11">
        <v>119442</v>
      </c>
      <c r="AR44" s="11">
        <v>120716</v>
      </c>
      <c r="AS44" s="11">
        <v>124517</v>
      </c>
      <c r="AT44" s="11">
        <v>125508</v>
      </c>
      <c r="AU44" s="11">
        <v>127573</v>
      </c>
      <c r="AV44" s="11">
        <v>128929</v>
      </c>
      <c r="AW44" s="11">
        <v>126924</v>
      </c>
      <c r="AX44" s="11">
        <v>126373</v>
      </c>
      <c r="AY44" s="11">
        <v>129514</v>
      </c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</row>
    <row r="45" spans="1:66">
      <c r="A45" s="84">
        <v>41</v>
      </c>
      <c r="B45" s="9" t="s">
        <v>25</v>
      </c>
      <c r="C45" s="10">
        <v>46</v>
      </c>
      <c r="D45" s="10">
        <v>10</v>
      </c>
      <c r="E45" s="10">
        <v>62</v>
      </c>
      <c r="F45" s="10">
        <v>9</v>
      </c>
      <c r="G45" s="10">
        <v>24</v>
      </c>
      <c r="H45" s="10">
        <v>17</v>
      </c>
      <c r="I45" s="10">
        <v>42</v>
      </c>
      <c r="J45" s="10">
        <v>31</v>
      </c>
      <c r="K45" s="10">
        <v>58</v>
      </c>
      <c r="L45" s="10">
        <v>30</v>
      </c>
      <c r="M45" s="10">
        <v>58</v>
      </c>
      <c r="N45" s="10">
        <v>38</v>
      </c>
      <c r="O45" s="10">
        <v>63</v>
      </c>
      <c r="P45" s="10">
        <v>44</v>
      </c>
      <c r="Q45" s="10">
        <v>42</v>
      </c>
      <c r="R45" s="10">
        <v>42</v>
      </c>
      <c r="S45" s="10">
        <v>57</v>
      </c>
      <c r="T45" s="10">
        <v>35</v>
      </c>
      <c r="U45" s="106">
        <v>55</v>
      </c>
      <c r="V45" s="106">
        <v>48</v>
      </c>
      <c r="W45" s="10">
        <v>55</v>
      </c>
      <c r="X45" s="10">
        <v>35</v>
      </c>
      <c r="Y45" s="10">
        <v>37</v>
      </c>
      <c r="Z45" s="10">
        <v>59</v>
      </c>
      <c r="AA45" s="10">
        <v>39</v>
      </c>
      <c r="AB45" s="10">
        <v>31</v>
      </c>
      <c r="AC45" s="10">
        <v>43</v>
      </c>
      <c r="AD45" s="10">
        <v>50</v>
      </c>
      <c r="AE45" s="10"/>
      <c r="AF45" s="10"/>
      <c r="AG45" s="10"/>
      <c r="AH45" s="10"/>
      <c r="AI45" s="10"/>
      <c r="AJ45" s="10"/>
      <c r="AL45" s="11">
        <v>7986</v>
      </c>
      <c r="AM45" s="11">
        <v>8031</v>
      </c>
      <c r="AN45" s="11">
        <v>8067</v>
      </c>
      <c r="AO45" s="11">
        <v>8185</v>
      </c>
      <c r="AP45" s="11">
        <v>8217</v>
      </c>
      <c r="AQ45" s="11">
        <v>8300</v>
      </c>
      <c r="AR45" s="11">
        <v>8358</v>
      </c>
      <c r="AS45" s="11">
        <v>8725</v>
      </c>
      <c r="AT45" s="11">
        <v>8979</v>
      </c>
      <c r="AU45" s="11">
        <v>9176</v>
      </c>
      <c r="AV45" s="11">
        <v>9474</v>
      </c>
      <c r="AW45" s="11">
        <v>9740</v>
      </c>
      <c r="AX45" s="11">
        <v>10318</v>
      </c>
      <c r="AY45" s="11">
        <v>10546</v>
      </c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</row>
    <row r="46" spans="1:66">
      <c r="A46" s="84">
        <v>42</v>
      </c>
      <c r="B46" s="9" t="s">
        <v>5</v>
      </c>
      <c r="C46" s="10">
        <v>705</v>
      </c>
      <c r="D46" s="10">
        <v>138</v>
      </c>
      <c r="E46" s="10">
        <v>678</v>
      </c>
      <c r="F46" s="10">
        <v>202</v>
      </c>
      <c r="G46" s="10">
        <v>721</v>
      </c>
      <c r="H46" s="10">
        <v>291</v>
      </c>
      <c r="I46" s="10">
        <v>763</v>
      </c>
      <c r="J46" s="10">
        <v>276</v>
      </c>
      <c r="K46" s="10">
        <v>560</v>
      </c>
      <c r="L46" s="10">
        <v>263</v>
      </c>
      <c r="M46" s="10">
        <v>611</v>
      </c>
      <c r="N46" s="10">
        <v>374</v>
      </c>
      <c r="O46" s="10">
        <v>615</v>
      </c>
      <c r="P46" s="10">
        <v>302</v>
      </c>
      <c r="Q46" s="10">
        <v>649</v>
      </c>
      <c r="R46" s="10">
        <v>346</v>
      </c>
      <c r="S46" s="10">
        <v>762</v>
      </c>
      <c r="T46" s="10">
        <v>331</v>
      </c>
      <c r="U46" s="106">
        <v>756</v>
      </c>
      <c r="V46" s="106">
        <v>364</v>
      </c>
      <c r="W46" s="10">
        <v>705</v>
      </c>
      <c r="X46" s="10">
        <v>336</v>
      </c>
      <c r="Y46" s="10">
        <v>682</v>
      </c>
      <c r="Z46" s="10">
        <v>384</v>
      </c>
      <c r="AA46" s="10">
        <v>894</v>
      </c>
      <c r="AB46" s="10">
        <v>391</v>
      </c>
      <c r="AC46" s="10">
        <v>1022</v>
      </c>
      <c r="AD46" s="10">
        <v>353</v>
      </c>
      <c r="AE46" s="10"/>
      <c r="AF46" s="10"/>
      <c r="AG46" s="10"/>
      <c r="AH46" s="10"/>
      <c r="AI46" s="10"/>
      <c r="AJ46" s="10"/>
      <c r="AL46" s="11">
        <v>73924</v>
      </c>
      <c r="AM46" s="11">
        <v>75297</v>
      </c>
      <c r="AN46" s="11">
        <v>76589</v>
      </c>
      <c r="AO46" s="11">
        <v>79302</v>
      </c>
      <c r="AP46" s="11">
        <v>81859</v>
      </c>
      <c r="AQ46" s="11">
        <v>83515</v>
      </c>
      <c r="AR46" s="11">
        <v>85276</v>
      </c>
      <c r="AS46" s="11">
        <v>89705</v>
      </c>
      <c r="AT46" s="11">
        <v>91387</v>
      </c>
      <c r="AU46" s="11">
        <v>93448</v>
      </c>
      <c r="AV46" s="11">
        <v>94982</v>
      </c>
      <c r="AW46" s="11">
        <v>93467</v>
      </c>
      <c r="AX46" s="11">
        <v>87393</v>
      </c>
      <c r="AY46" s="11">
        <v>91762</v>
      </c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</row>
    <row r="47" spans="1:66">
      <c r="A47" s="84">
        <v>43</v>
      </c>
      <c r="B47" s="9" t="s">
        <v>26</v>
      </c>
      <c r="C47" s="10">
        <v>626</v>
      </c>
      <c r="D47" s="10">
        <v>144</v>
      </c>
      <c r="E47" s="10">
        <v>666</v>
      </c>
      <c r="F47" s="10">
        <v>220</v>
      </c>
      <c r="G47" s="10">
        <v>537</v>
      </c>
      <c r="H47" s="10">
        <v>299</v>
      </c>
      <c r="I47" s="10">
        <v>671</v>
      </c>
      <c r="J47" s="10">
        <v>380</v>
      </c>
      <c r="K47" s="10">
        <v>615</v>
      </c>
      <c r="L47" s="10">
        <v>410</v>
      </c>
      <c r="M47" s="10">
        <v>660</v>
      </c>
      <c r="N47" s="10">
        <v>550</v>
      </c>
      <c r="O47" s="10">
        <v>654</v>
      </c>
      <c r="P47" s="10">
        <v>535</v>
      </c>
      <c r="Q47" s="10">
        <v>704</v>
      </c>
      <c r="R47" s="10">
        <v>493</v>
      </c>
      <c r="S47" s="10">
        <v>687</v>
      </c>
      <c r="T47" s="10">
        <v>491</v>
      </c>
      <c r="U47" s="106">
        <v>664</v>
      </c>
      <c r="V47" s="106">
        <v>607</v>
      </c>
      <c r="W47" s="10">
        <v>725</v>
      </c>
      <c r="X47" s="10">
        <v>585</v>
      </c>
      <c r="Y47" s="10">
        <v>690</v>
      </c>
      <c r="Z47" s="10">
        <v>673</v>
      </c>
      <c r="AA47" s="10">
        <v>710</v>
      </c>
      <c r="AB47" s="10">
        <v>570</v>
      </c>
      <c r="AC47" s="10">
        <v>737</v>
      </c>
      <c r="AD47" s="10">
        <v>543</v>
      </c>
      <c r="AE47" s="10"/>
      <c r="AF47" s="10"/>
      <c r="AG47" s="10"/>
      <c r="AH47" s="10"/>
      <c r="AI47" s="10"/>
      <c r="AJ47" s="10"/>
      <c r="AL47" s="11">
        <v>106648</v>
      </c>
      <c r="AM47" s="11">
        <v>107144</v>
      </c>
      <c r="AN47" s="11">
        <v>108104</v>
      </c>
      <c r="AO47" s="11">
        <v>109575</v>
      </c>
      <c r="AP47" s="11">
        <v>111223</v>
      </c>
      <c r="AQ47" s="11">
        <v>112310</v>
      </c>
      <c r="AR47" s="11">
        <v>113944</v>
      </c>
      <c r="AS47" s="11">
        <v>116489</v>
      </c>
      <c r="AT47" s="11">
        <v>117498</v>
      </c>
      <c r="AU47" s="11">
        <v>118558</v>
      </c>
      <c r="AV47" s="11">
        <v>119401</v>
      </c>
      <c r="AW47" s="11">
        <v>117484</v>
      </c>
      <c r="AX47" s="11">
        <v>115645</v>
      </c>
      <c r="AY47" s="11">
        <v>117434</v>
      </c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</row>
    <row r="48" spans="1:66">
      <c r="A48" s="84">
        <v>44</v>
      </c>
      <c r="B48" s="9" t="s">
        <v>6</v>
      </c>
      <c r="C48" s="10">
        <v>3082</v>
      </c>
      <c r="D48" s="10">
        <v>257</v>
      </c>
      <c r="E48" s="10">
        <v>3057</v>
      </c>
      <c r="F48" s="10">
        <v>418</v>
      </c>
      <c r="G48" s="10">
        <v>3156</v>
      </c>
      <c r="H48" s="10">
        <v>577</v>
      </c>
      <c r="I48" s="10">
        <v>3113</v>
      </c>
      <c r="J48" s="10">
        <v>558</v>
      </c>
      <c r="K48" s="10">
        <v>3154</v>
      </c>
      <c r="L48" s="10">
        <v>567</v>
      </c>
      <c r="M48" s="10">
        <v>3434</v>
      </c>
      <c r="N48" s="10">
        <v>802</v>
      </c>
      <c r="O48" s="10">
        <v>4051</v>
      </c>
      <c r="P48" s="10">
        <v>901</v>
      </c>
      <c r="Q48" s="10">
        <v>4297</v>
      </c>
      <c r="R48" s="10">
        <v>982</v>
      </c>
      <c r="S48" s="10">
        <v>3707</v>
      </c>
      <c r="T48" s="10">
        <v>902</v>
      </c>
      <c r="U48" s="10">
        <v>3973</v>
      </c>
      <c r="V48" s="10">
        <v>936</v>
      </c>
      <c r="W48" s="10">
        <v>3373</v>
      </c>
      <c r="X48" s="10">
        <v>1088</v>
      </c>
      <c r="Y48" s="10">
        <v>3659</v>
      </c>
      <c r="Z48" s="10">
        <v>1167</v>
      </c>
      <c r="AA48" s="10">
        <v>4346</v>
      </c>
      <c r="AB48" s="10">
        <v>1033</v>
      </c>
      <c r="AC48" s="10">
        <v>4805</v>
      </c>
      <c r="AD48" s="10">
        <v>1054</v>
      </c>
      <c r="AE48" s="10"/>
      <c r="AF48" s="10"/>
      <c r="AG48" s="10"/>
      <c r="AH48" s="10"/>
      <c r="AI48" s="10"/>
      <c r="AJ48" s="10"/>
      <c r="AL48" s="11">
        <v>97429</v>
      </c>
      <c r="AM48" s="11">
        <v>100611</v>
      </c>
      <c r="AN48" s="11">
        <v>105381</v>
      </c>
      <c r="AO48" s="11">
        <v>116447</v>
      </c>
      <c r="AP48" s="11">
        <v>122207</v>
      </c>
      <c r="AQ48" s="11">
        <v>128980</v>
      </c>
      <c r="AR48" s="11">
        <v>136336</v>
      </c>
      <c r="AS48" s="11">
        <v>159992</v>
      </c>
      <c r="AT48" s="11">
        <v>169961</v>
      </c>
      <c r="AU48" s="11">
        <v>178955</v>
      </c>
      <c r="AV48" s="11">
        <v>183756</v>
      </c>
      <c r="AW48" s="11">
        <v>169860</v>
      </c>
      <c r="AX48" s="11">
        <v>159813</v>
      </c>
      <c r="AY48" s="11">
        <v>177396</v>
      </c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</row>
    <row r="49" spans="1:66">
      <c r="A49" s="84">
        <v>45</v>
      </c>
      <c r="B49" s="9" t="s">
        <v>7</v>
      </c>
      <c r="C49" s="10">
        <v>831</v>
      </c>
      <c r="D49" s="10">
        <v>292</v>
      </c>
      <c r="E49" s="10">
        <v>726</v>
      </c>
      <c r="F49" s="10">
        <v>575</v>
      </c>
      <c r="G49" s="10">
        <v>896</v>
      </c>
      <c r="H49" s="10">
        <v>649</v>
      </c>
      <c r="I49" s="10">
        <v>687</v>
      </c>
      <c r="J49" s="10">
        <v>867</v>
      </c>
      <c r="K49" s="10">
        <v>629</v>
      </c>
      <c r="L49" s="10">
        <v>913</v>
      </c>
      <c r="M49" s="10">
        <v>723</v>
      </c>
      <c r="N49" s="10">
        <v>1067</v>
      </c>
      <c r="O49" s="10">
        <v>743</v>
      </c>
      <c r="P49" s="10">
        <v>1061</v>
      </c>
      <c r="Q49" s="10">
        <v>881</v>
      </c>
      <c r="R49" s="10">
        <v>980</v>
      </c>
      <c r="S49" s="10">
        <v>915</v>
      </c>
      <c r="T49" s="10">
        <v>999</v>
      </c>
      <c r="U49" s="10">
        <v>934</v>
      </c>
      <c r="V49" s="10">
        <v>1383</v>
      </c>
      <c r="W49" s="10">
        <v>1057</v>
      </c>
      <c r="X49" s="10">
        <v>1530</v>
      </c>
      <c r="Y49" s="10">
        <v>1073</v>
      </c>
      <c r="Z49" s="10">
        <v>1401</v>
      </c>
      <c r="AA49" s="10">
        <v>1013</v>
      </c>
      <c r="AB49" s="10">
        <v>1259</v>
      </c>
      <c r="AC49" s="10">
        <v>1120</v>
      </c>
      <c r="AD49" s="10">
        <v>1451</v>
      </c>
      <c r="AE49" s="10"/>
      <c r="AF49" s="10"/>
      <c r="AG49" s="10"/>
      <c r="AH49" s="10"/>
      <c r="AI49" s="10"/>
      <c r="AJ49" s="10"/>
      <c r="AL49" s="11">
        <v>106332</v>
      </c>
      <c r="AM49" s="11">
        <v>112168</v>
      </c>
      <c r="AN49" s="11">
        <v>117951</v>
      </c>
      <c r="AO49" s="11">
        <v>122909</v>
      </c>
      <c r="AP49" s="11">
        <v>127677</v>
      </c>
      <c r="AQ49" s="11">
        <v>132752</v>
      </c>
      <c r="AR49" s="11">
        <v>138641</v>
      </c>
      <c r="AS49" s="11">
        <v>148896</v>
      </c>
      <c r="AT49" s="11">
        <v>156713</v>
      </c>
      <c r="AU49" s="11">
        <v>164895</v>
      </c>
      <c r="AV49" s="11">
        <v>172500</v>
      </c>
      <c r="AW49" s="11">
        <v>179107</v>
      </c>
      <c r="AX49" s="11">
        <v>192865</v>
      </c>
      <c r="AY49" s="11">
        <v>206070</v>
      </c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</row>
    <row r="50" spans="1:66">
      <c r="A50" s="84">
        <v>46</v>
      </c>
      <c r="B50" s="9" t="s">
        <v>66</v>
      </c>
      <c r="C50" s="10">
        <v>549</v>
      </c>
      <c r="D50" s="10">
        <v>369</v>
      </c>
      <c r="E50" s="10">
        <v>437</v>
      </c>
      <c r="F50" s="10">
        <v>429</v>
      </c>
      <c r="G50" s="10">
        <v>460</v>
      </c>
      <c r="H50" s="10">
        <v>469</v>
      </c>
      <c r="I50" s="10">
        <v>459</v>
      </c>
      <c r="J50" s="10">
        <v>462</v>
      </c>
      <c r="K50" s="10">
        <v>451</v>
      </c>
      <c r="L50" s="10">
        <v>465</v>
      </c>
      <c r="M50" s="10">
        <v>496</v>
      </c>
      <c r="N50" s="10">
        <v>642</v>
      </c>
      <c r="O50" s="10">
        <v>514</v>
      </c>
      <c r="P50" s="10">
        <v>636</v>
      </c>
      <c r="Q50" s="10">
        <v>546</v>
      </c>
      <c r="R50" s="10">
        <v>567</v>
      </c>
      <c r="S50" s="10">
        <v>733</v>
      </c>
      <c r="T50" s="10">
        <v>678</v>
      </c>
      <c r="U50" s="10">
        <v>642</v>
      </c>
      <c r="V50" s="10">
        <v>688</v>
      </c>
      <c r="W50" s="10">
        <v>623</v>
      </c>
      <c r="X50" s="10">
        <v>584</v>
      </c>
      <c r="Y50" s="10">
        <v>644</v>
      </c>
      <c r="Z50" s="10">
        <v>698</v>
      </c>
      <c r="AA50" s="10">
        <v>669</v>
      </c>
      <c r="AB50" s="10">
        <v>736</v>
      </c>
      <c r="AC50" s="10">
        <v>681</v>
      </c>
      <c r="AD50" s="10">
        <v>729</v>
      </c>
      <c r="AE50" s="10"/>
      <c r="AF50" s="10"/>
      <c r="AG50" s="10"/>
      <c r="AH50" s="10"/>
      <c r="AI50" s="10"/>
      <c r="AJ50" s="10"/>
      <c r="AL50" s="11">
        <v>51923</v>
      </c>
      <c r="AM50" s="11">
        <v>51848</v>
      </c>
      <c r="AN50" s="11">
        <v>52204</v>
      </c>
      <c r="AO50" s="11">
        <v>52685</v>
      </c>
      <c r="AP50" s="11">
        <v>53036</v>
      </c>
      <c r="AQ50" s="11">
        <v>53015</v>
      </c>
      <c r="AR50" s="11">
        <v>53326</v>
      </c>
      <c r="AS50" s="11">
        <v>55071</v>
      </c>
      <c r="AT50" s="11">
        <v>55515</v>
      </c>
      <c r="AU50" s="11">
        <v>55777</v>
      </c>
      <c r="AV50" s="11">
        <v>55937</v>
      </c>
      <c r="AW50" s="11">
        <v>55235</v>
      </c>
      <c r="AX50" s="11">
        <v>57156</v>
      </c>
      <c r="AY50" s="11">
        <v>57554</v>
      </c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</row>
    <row r="51" spans="1:66">
      <c r="A51" s="84">
        <v>47</v>
      </c>
      <c r="B51" s="9" t="s">
        <v>27</v>
      </c>
      <c r="C51" s="10">
        <v>400</v>
      </c>
      <c r="D51" s="10">
        <v>186</v>
      </c>
      <c r="E51" s="10">
        <v>284</v>
      </c>
      <c r="F51" s="10">
        <v>251</v>
      </c>
      <c r="G51" s="10">
        <v>270</v>
      </c>
      <c r="H51" s="10">
        <v>325</v>
      </c>
      <c r="I51" s="10">
        <v>409</v>
      </c>
      <c r="J51" s="10">
        <v>345</v>
      </c>
      <c r="K51" s="10">
        <v>435</v>
      </c>
      <c r="L51" s="10">
        <v>383</v>
      </c>
      <c r="M51" s="10">
        <v>417</v>
      </c>
      <c r="N51" s="10">
        <v>530</v>
      </c>
      <c r="O51" s="10">
        <v>393</v>
      </c>
      <c r="P51" s="10">
        <v>480</v>
      </c>
      <c r="Q51" s="10">
        <v>401</v>
      </c>
      <c r="R51" s="10">
        <v>469</v>
      </c>
      <c r="S51" s="10">
        <v>468</v>
      </c>
      <c r="T51" s="10">
        <v>532</v>
      </c>
      <c r="U51" s="10">
        <v>396</v>
      </c>
      <c r="V51" s="10">
        <v>552</v>
      </c>
      <c r="W51" s="10">
        <v>926</v>
      </c>
      <c r="X51" s="10">
        <v>641</v>
      </c>
      <c r="Y51" s="10">
        <v>375</v>
      </c>
      <c r="Z51" s="10">
        <v>488</v>
      </c>
      <c r="AA51" s="10">
        <v>412</v>
      </c>
      <c r="AB51" s="10">
        <v>560</v>
      </c>
      <c r="AC51" s="10">
        <v>480</v>
      </c>
      <c r="AD51" s="10">
        <v>561</v>
      </c>
      <c r="AE51" s="10"/>
      <c r="AF51" s="10"/>
      <c r="AG51" s="10"/>
      <c r="AH51" s="10"/>
      <c r="AI51" s="10"/>
      <c r="AJ51" s="10"/>
      <c r="AL51" s="11">
        <v>34316</v>
      </c>
      <c r="AM51" s="11">
        <v>35092</v>
      </c>
      <c r="AN51" s="11">
        <v>36244</v>
      </c>
      <c r="AO51" s="11">
        <v>37366</v>
      </c>
      <c r="AP51" s="11">
        <v>38515</v>
      </c>
      <c r="AQ51" s="11">
        <v>39143</v>
      </c>
      <c r="AR51" s="11">
        <v>40595</v>
      </c>
      <c r="AS51" s="11">
        <v>42795</v>
      </c>
      <c r="AT51" s="11">
        <v>44299</v>
      </c>
      <c r="AU51" s="11">
        <v>46082</v>
      </c>
      <c r="AV51" s="11">
        <v>47647</v>
      </c>
      <c r="AW51" s="11">
        <v>49216</v>
      </c>
      <c r="AX51" s="11">
        <v>51569</v>
      </c>
      <c r="AY51" s="11">
        <v>53723</v>
      </c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</row>
    <row r="52" spans="1:66">
      <c r="A52" s="84">
        <v>48</v>
      </c>
      <c r="B52" s="9" t="s">
        <v>28</v>
      </c>
      <c r="C52" s="10">
        <v>186</v>
      </c>
      <c r="D52" s="10">
        <v>36</v>
      </c>
      <c r="E52" s="10">
        <v>124</v>
      </c>
      <c r="F52" s="10">
        <v>76</v>
      </c>
      <c r="G52" s="10">
        <v>123</v>
      </c>
      <c r="H52" s="10">
        <v>90</v>
      </c>
      <c r="I52" s="10">
        <v>138</v>
      </c>
      <c r="J52" s="10">
        <v>159</v>
      </c>
      <c r="K52" s="10">
        <v>153</v>
      </c>
      <c r="L52" s="10">
        <v>128</v>
      </c>
      <c r="M52" s="10">
        <v>246</v>
      </c>
      <c r="N52" s="10">
        <v>131</v>
      </c>
      <c r="O52" s="10">
        <v>221</v>
      </c>
      <c r="P52" s="10">
        <v>207</v>
      </c>
      <c r="Q52" s="10">
        <v>159</v>
      </c>
      <c r="R52" s="10">
        <v>243</v>
      </c>
      <c r="S52" s="10">
        <v>172</v>
      </c>
      <c r="T52" s="10">
        <v>208</v>
      </c>
      <c r="U52" s="10">
        <v>194</v>
      </c>
      <c r="V52" s="10">
        <v>194</v>
      </c>
      <c r="W52" s="10">
        <v>170</v>
      </c>
      <c r="X52" s="10">
        <v>192</v>
      </c>
      <c r="Y52" s="10">
        <v>150</v>
      </c>
      <c r="Z52" s="10">
        <v>185</v>
      </c>
      <c r="AA52" s="10">
        <v>205</v>
      </c>
      <c r="AB52" s="10">
        <v>268</v>
      </c>
      <c r="AC52" s="10">
        <v>286</v>
      </c>
      <c r="AD52" s="10">
        <v>272</v>
      </c>
      <c r="AE52" s="10"/>
      <c r="AF52" s="10"/>
      <c r="AG52" s="10"/>
      <c r="AH52" s="10"/>
      <c r="AI52" s="10"/>
      <c r="AJ52" s="10"/>
      <c r="AL52" s="11">
        <v>28504</v>
      </c>
      <c r="AM52" s="11">
        <v>28435</v>
      </c>
      <c r="AN52" s="11">
        <v>28675</v>
      </c>
      <c r="AO52" s="11">
        <v>28675</v>
      </c>
      <c r="AP52" s="11">
        <v>28833</v>
      </c>
      <c r="AQ52" s="11">
        <v>28820</v>
      </c>
      <c r="AR52" s="11">
        <v>28887</v>
      </c>
      <c r="AS52" s="11">
        <v>29465</v>
      </c>
      <c r="AT52" s="11">
        <v>29799</v>
      </c>
      <c r="AU52" s="11">
        <v>29925</v>
      </c>
      <c r="AV52" s="11">
        <v>30018</v>
      </c>
      <c r="AW52" s="11">
        <v>30001</v>
      </c>
      <c r="AX52" s="11">
        <v>30540</v>
      </c>
      <c r="AY52" s="11">
        <v>30775</v>
      </c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</row>
    <row r="53" spans="1:66">
      <c r="A53" s="84">
        <v>49</v>
      </c>
      <c r="B53" s="9" t="s">
        <v>29</v>
      </c>
      <c r="C53" s="10">
        <v>622</v>
      </c>
      <c r="D53" s="10">
        <v>142</v>
      </c>
      <c r="E53" s="10">
        <v>722</v>
      </c>
      <c r="F53" s="10">
        <v>290</v>
      </c>
      <c r="G53" s="10">
        <v>616</v>
      </c>
      <c r="H53" s="10">
        <v>418</v>
      </c>
      <c r="I53" s="10">
        <v>771</v>
      </c>
      <c r="J53" s="10">
        <v>407</v>
      </c>
      <c r="K53" s="10">
        <v>704</v>
      </c>
      <c r="L53" s="10">
        <v>492</v>
      </c>
      <c r="M53" s="10">
        <v>776</v>
      </c>
      <c r="N53" s="10">
        <v>605</v>
      </c>
      <c r="O53" s="10">
        <v>778</v>
      </c>
      <c r="P53" s="10">
        <v>620</v>
      </c>
      <c r="Q53" s="10">
        <v>787</v>
      </c>
      <c r="R53" s="10">
        <v>587</v>
      </c>
      <c r="S53" s="10">
        <v>846</v>
      </c>
      <c r="T53" s="10">
        <v>605</v>
      </c>
      <c r="U53" s="10">
        <v>916</v>
      </c>
      <c r="V53" s="10">
        <v>670</v>
      </c>
      <c r="W53" s="10">
        <v>1013</v>
      </c>
      <c r="X53" s="10">
        <v>923</v>
      </c>
      <c r="Y53" s="10">
        <v>819</v>
      </c>
      <c r="Z53" s="10">
        <v>863</v>
      </c>
      <c r="AA53" s="10">
        <v>897</v>
      </c>
      <c r="AB53" s="10">
        <v>756</v>
      </c>
      <c r="AC53" s="10">
        <v>955</v>
      </c>
      <c r="AD53" s="10">
        <v>725</v>
      </c>
      <c r="AE53" s="10"/>
      <c r="AF53" s="10"/>
      <c r="AG53" s="10"/>
      <c r="AH53" s="10"/>
      <c r="AI53" s="10"/>
      <c r="AJ53" s="10"/>
      <c r="AL53" s="11">
        <v>177062</v>
      </c>
      <c r="AM53" s="11">
        <v>177970</v>
      </c>
      <c r="AN53" s="11">
        <v>179740</v>
      </c>
      <c r="AO53" s="11">
        <v>182485</v>
      </c>
      <c r="AP53" s="11">
        <v>185037</v>
      </c>
      <c r="AQ53" s="11">
        <v>187286</v>
      </c>
      <c r="AR53" s="11">
        <v>190234</v>
      </c>
      <c r="AS53" s="11">
        <v>196789</v>
      </c>
      <c r="AT53" s="11">
        <v>200077</v>
      </c>
      <c r="AU53" s="11">
        <v>202847</v>
      </c>
      <c r="AV53" s="11">
        <v>204936</v>
      </c>
      <c r="AW53" s="11">
        <v>197980</v>
      </c>
      <c r="AX53" s="11">
        <v>194707</v>
      </c>
      <c r="AY53" s="11">
        <v>203560</v>
      </c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</row>
    <row r="54" spans="1:66">
      <c r="A54" s="84">
        <v>50</v>
      </c>
      <c r="B54" s="9" t="s">
        <v>8</v>
      </c>
      <c r="C54" s="10">
        <v>704</v>
      </c>
      <c r="D54" s="10">
        <v>259</v>
      </c>
      <c r="E54" s="10">
        <v>629</v>
      </c>
      <c r="F54" s="10">
        <v>328</v>
      </c>
      <c r="G54" s="10">
        <v>797</v>
      </c>
      <c r="H54" s="10">
        <v>336</v>
      </c>
      <c r="I54" s="10">
        <v>705</v>
      </c>
      <c r="J54" s="10">
        <v>378</v>
      </c>
      <c r="K54" s="10">
        <v>635</v>
      </c>
      <c r="L54" s="10">
        <v>433</v>
      </c>
      <c r="M54" s="10">
        <v>704</v>
      </c>
      <c r="N54" s="10">
        <v>465</v>
      </c>
      <c r="O54" s="10">
        <v>686</v>
      </c>
      <c r="P54" s="10">
        <v>472</v>
      </c>
      <c r="Q54" s="10">
        <v>633</v>
      </c>
      <c r="R54" s="10">
        <v>406</v>
      </c>
      <c r="S54" s="10">
        <v>555</v>
      </c>
      <c r="T54" s="10">
        <v>451</v>
      </c>
      <c r="U54" s="10">
        <v>578</v>
      </c>
      <c r="V54" s="10">
        <v>500</v>
      </c>
      <c r="W54" s="10">
        <v>625</v>
      </c>
      <c r="X54" s="10">
        <v>430</v>
      </c>
      <c r="Y54" s="10">
        <v>678</v>
      </c>
      <c r="Z54" s="10">
        <v>485</v>
      </c>
      <c r="AA54" s="10">
        <v>709</v>
      </c>
      <c r="AB54" s="10">
        <v>465</v>
      </c>
      <c r="AC54" s="10">
        <v>650</v>
      </c>
      <c r="AD54" s="10">
        <v>506</v>
      </c>
      <c r="AE54" s="10"/>
      <c r="AF54" s="10"/>
      <c r="AG54" s="10"/>
      <c r="AH54" s="10"/>
      <c r="AI54" s="10"/>
      <c r="AJ54" s="10"/>
      <c r="AL54" s="11">
        <v>111507</v>
      </c>
      <c r="AM54" s="11">
        <v>112270</v>
      </c>
      <c r="AN54" s="11">
        <v>113254</v>
      </c>
      <c r="AO54" s="11">
        <v>115097</v>
      </c>
      <c r="AP54" s="11">
        <v>117337</v>
      </c>
      <c r="AQ54" s="11">
        <v>119583</v>
      </c>
      <c r="AR54" s="11">
        <v>121703</v>
      </c>
      <c r="AS54" s="11">
        <v>125425</v>
      </c>
      <c r="AT54" s="11">
        <v>127883</v>
      </c>
      <c r="AU54" s="11">
        <v>130294</v>
      </c>
      <c r="AV54" s="11">
        <v>131753</v>
      </c>
      <c r="AW54" s="11">
        <v>129379</v>
      </c>
      <c r="AX54" s="11">
        <v>122961</v>
      </c>
      <c r="AY54" s="11">
        <v>126486</v>
      </c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</row>
    <row r="55" spans="1:66">
      <c r="A55" s="84">
        <v>51</v>
      </c>
      <c r="B55" s="9" t="s">
        <v>67</v>
      </c>
      <c r="C55" s="10">
        <v>109</v>
      </c>
      <c r="D55" s="10">
        <v>52</v>
      </c>
      <c r="E55" s="10">
        <v>99</v>
      </c>
      <c r="F55" s="10">
        <v>95</v>
      </c>
      <c r="G55" s="10">
        <v>151</v>
      </c>
      <c r="H55" s="10">
        <v>124</v>
      </c>
      <c r="I55" s="10">
        <v>166</v>
      </c>
      <c r="J55" s="10">
        <v>137</v>
      </c>
      <c r="K55" s="10">
        <v>125</v>
      </c>
      <c r="L55" s="10">
        <v>154</v>
      </c>
      <c r="M55" s="10">
        <v>192</v>
      </c>
      <c r="N55" s="10">
        <v>241</v>
      </c>
      <c r="O55" s="10">
        <v>212</v>
      </c>
      <c r="P55" s="10">
        <v>228</v>
      </c>
      <c r="Q55" s="10">
        <v>162</v>
      </c>
      <c r="R55" s="10">
        <v>232</v>
      </c>
      <c r="S55" s="10">
        <v>155</v>
      </c>
      <c r="T55" s="10">
        <v>243</v>
      </c>
      <c r="U55" s="10">
        <v>163</v>
      </c>
      <c r="V55" s="10">
        <v>204</v>
      </c>
      <c r="W55" s="10">
        <v>151</v>
      </c>
      <c r="X55" s="10">
        <v>235</v>
      </c>
      <c r="Y55" s="10">
        <v>142</v>
      </c>
      <c r="Z55" s="10">
        <v>214</v>
      </c>
      <c r="AA55" s="10">
        <v>231</v>
      </c>
      <c r="AB55" s="10">
        <v>208</v>
      </c>
      <c r="AC55" s="10">
        <v>278</v>
      </c>
      <c r="AD55" s="10">
        <v>228</v>
      </c>
      <c r="AE55" s="10"/>
      <c r="AF55" s="10"/>
      <c r="AG55" s="10"/>
      <c r="AH55" s="10"/>
      <c r="AI55" s="10"/>
      <c r="AJ55" s="10"/>
      <c r="AL55" s="11">
        <v>27965</v>
      </c>
      <c r="AM55" s="11">
        <v>28600</v>
      </c>
      <c r="AN55" s="11">
        <v>29346</v>
      </c>
      <c r="AO55" s="11">
        <v>30320</v>
      </c>
      <c r="AP55" s="11">
        <v>30926</v>
      </c>
      <c r="AQ55" s="11">
        <v>31496</v>
      </c>
      <c r="AR55" s="11">
        <v>32338</v>
      </c>
      <c r="AS55" s="11">
        <v>33418</v>
      </c>
      <c r="AT55" s="11">
        <v>34158</v>
      </c>
      <c r="AU55" s="11">
        <v>35049</v>
      </c>
      <c r="AV55" s="11">
        <v>36013</v>
      </c>
      <c r="AW55" s="11">
        <v>36773</v>
      </c>
      <c r="AX55" s="11">
        <v>38484</v>
      </c>
      <c r="AY55" s="11">
        <v>39092</v>
      </c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</row>
    <row r="56" spans="1:66">
      <c r="A56" s="84">
        <v>52</v>
      </c>
      <c r="B56" s="9" t="s">
        <v>9</v>
      </c>
      <c r="C56" s="10">
        <v>903</v>
      </c>
      <c r="D56" s="10">
        <v>384</v>
      </c>
      <c r="E56" s="10">
        <v>1041</v>
      </c>
      <c r="F56" s="10">
        <v>415</v>
      </c>
      <c r="G56" s="10">
        <v>906</v>
      </c>
      <c r="H56" s="10">
        <v>626</v>
      </c>
      <c r="I56" s="10">
        <v>937</v>
      </c>
      <c r="J56" s="10">
        <v>639</v>
      </c>
      <c r="K56" s="10">
        <v>951</v>
      </c>
      <c r="L56" s="10">
        <v>709</v>
      </c>
      <c r="M56" s="10">
        <v>965</v>
      </c>
      <c r="N56" s="10">
        <v>879</v>
      </c>
      <c r="O56" s="10">
        <v>1034</v>
      </c>
      <c r="P56" s="10">
        <v>756</v>
      </c>
      <c r="Q56" s="10">
        <v>1051</v>
      </c>
      <c r="R56" s="10">
        <v>774</v>
      </c>
      <c r="S56" s="10">
        <v>1106</v>
      </c>
      <c r="T56" s="10">
        <v>997</v>
      </c>
      <c r="U56" s="10">
        <v>1081</v>
      </c>
      <c r="V56" s="10">
        <v>936</v>
      </c>
      <c r="W56" s="10">
        <v>996</v>
      </c>
      <c r="X56" s="10">
        <v>737</v>
      </c>
      <c r="Y56" s="10">
        <v>948</v>
      </c>
      <c r="Z56" s="10">
        <v>938</v>
      </c>
      <c r="AA56" s="10">
        <v>1117</v>
      </c>
      <c r="AB56" s="10">
        <v>780</v>
      </c>
      <c r="AC56" s="10">
        <v>1185</v>
      </c>
      <c r="AD56" s="10">
        <v>818</v>
      </c>
      <c r="AE56" s="10"/>
      <c r="AF56" s="10"/>
      <c r="AG56" s="10"/>
      <c r="AH56" s="10"/>
      <c r="AI56" s="10"/>
      <c r="AJ56" s="10"/>
      <c r="AL56" s="11">
        <v>152868</v>
      </c>
      <c r="AM56" s="11">
        <v>155087</v>
      </c>
      <c r="AN56" s="11">
        <v>156163</v>
      </c>
      <c r="AO56" s="11">
        <v>160029</v>
      </c>
      <c r="AP56" s="11">
        <v>163488</v>
      </c>
      <c r="AQ56" s="11">
        <v>166770</v>
      </c>
      <c r="AR56" s="11">
        <v>170615</v>
      </c>
      <c r="AS56" s="11">
        <v>176589</v>
      </c>
      <c r="AT56" s="11">
        <v>181725</v>
      </c>
      <c r="AU56" s="11">
        <v>185767</v>
      </c>
      <c r="AV56" s="11">
        <v>188762</v>
      </c>
      <c r="AW56" s="11">
        <v>184707</v>
      </c>
      <c r="AX56" s="11">
        <v>174502</v>
      </c>
      <c r="AY56" s="11">
        <v>181223</v>
      </c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</row>
    <row r="57" spans="1:66">
      <c r="A57" s="84">
        <v>53</v>
      </c>
      <c r="B57" s="9" t="s">
        <v>46</v>
      </c>
      <c r="C57" s="10">
        <v>784</v>
      </c>
      <c r="D57" s="10">
        <v>361</v>
      </c>
      <c r="E57" s="10">
        <v>783</v>
      </c>
      <c r="F57" s="10">
        <v>777</v>
      </c>
      <c r="G57" s="10">
        <v>878</v>
      </c>
      <c r="H57" s="10">
        <v>616</v>
      </c>
      <c r="I57" s="10">
        <v>806</v>
      </c>
      <c r="J57" s="10">
        <v>651</v>
      </c>
      <c r="K57" s="10">
        <v>890</v>
      </c>
      <c r="L57" s="10">
        <v>676</v>
      </c>
      <c r="M57" s="10">
        <v>878</v>
      </c>
      <c r="N57" s="10">
        <v>751</v>
      </c>
      <c r="O57" s="10">
        <v>823</v>
      </c>
      <c r="P57" s="10">
        <v>820</v>
      </c>
      <c r="Q57" s="10">
        <v>782</v>
      </c>
      <c r="R57" s="10">
        <v>705</v>
      </c>
      <c r="S57" s="10">
        <v>799</v>
      </c>
      <c r="T57" s="10">
        <v>757</v>
      </c>
      <c r="U57" s="10">
        <v>782</v>
      </c>
      <c r="V57" s="10">
        <v>736</v>
      </c>
      <c r="W57" s="10">
        <v>857</v>
      </c>
      <c r="X57" s="10">
        <v>773</v>
      </c>
      <c r="Y57" s="10">
        <v>738</v>
      </c>
      <c r="Z57" s="10">
        <v>713</v>
      </c>
      <c r="AA57" s="10">
        <v>836</v>
      </c>
      <c r="AB57" s="10">
        <v>627</v>
      </c>
      <c r="AC57" s="10">
        <v>918</v>
      </c>
      <c r="AD57" s="10">
        <v>761</v>
      </c>
      <c r="AE57" s="10"/>
      <c r="AF57" s="10"/>
      <c r="AG57" s="10"/>
      <c r="AH57" s="10"/>
      <c r="AI57" s="10"/>
      <c r="AJ57" s="10"/>
      <c r="AL57" s="11">
        <v>148757</v>
      </c>
      <c r="AM57" s="11">
        <v>149156</v>
      </c>
      <c r="AN57" s="11">
        <v>150777</v>
      </c>
      <c r="AO57" s="11">
        <v>152260</v>
      </c>
      <c r="AP57" s="11">
        <v>153800</v>
      </c>
      <c r="AQ57" s="11">
        <v>155015</v>
      </c>
      <c r="AR57" s="11">
        <v>157041</v>
      </c>
      <c r="AS57" s="11">
        <v>163151</v>
      </c>
      <c r="AT57" s="11">
        <v>165822</v>
      </c>
      <c r="AU57" s="11">
        <v>167636</v>
      </c>
      <c r="AV57" s="11">
        <v>168862</v>
      </c>
      <c r="AW57" s="11">
        <v>168865</v>
      </c>
      <c r="AX57" s="11">
        <v>169600</v>
      </c>
      <c r="AY57" s="11">
        <v>170243</v>
      </c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</row>
    <row r="58" spans="1:66">
      <c r="A58" s="84">
        <v>54</v>
      </c>
      <c r="B58" s="9" t="s">
        <v>68</v>
      </c>
      <c r="C58" s="10">
        <v>175</v>
      </c>
      <c r="D58" s="10">
        <v>34</v>
      </c>
      <c r="E58" s="10">
        <v>155</v>
      </c>
      <c r="F58" s="10">
        <v>42</v>
      </c>
      <c r="G58" s="10">
        <v>148</v>
      </c>
      <c r="H58" s="10">
        <v>67</v>
      </c>
      <c r="I58" s="10">
        <v>168</v>
      </c>
      <c r="J58" s="10">
        <v>84</v>
      </c>
      <c r="K58" s="10">
        <v>192</v>
      </c>
      <c r="L58" s="10">
        <v>72</v>
      </c>
      <c r="M58" s="10">
        <v>270</v>
      </c>
      <c r="N58" s="10">
        <v>82</v>
      </c>
      <c r="O58" s="10">
        <v>94</v>
      </c>
      <c r="P58" s="10">
        <v>65</v>
      </c>
      <c r="Q58" s="10">
        <v>87</v>
      </c>
      <c r="R58" s="10">
        <v>52</v>
      </c>
      <c r="S58" s="10">
        <v>125</v>
      </c>
      <c r="T58" s="10">
        <v>85</v>
      </c>
      <c r="U58" s="106">
        <v>77</v>
      </c>
      <c r="V58" s="106">
        <v>80</v>
      </c>
      <c r="W58" s="10">
        <v>81</v>
      </c>
      <c r="X58" s="10">
        <v>71</v>
      </c>
      <c r="Y58" s="10">
        <v>111</v>
      </c>
      <c r="Z58" s="10">
        <v>86</v>
      </c>
      <c r="AA58" s="10">
        <v>74</v>
      </c>
      <c r="AB58" s="10">
        <v>72</v>
      </c>
      <c r="AC58" s="10">
        <v>75</v>
      </c>
      <c r="AD58" s="10">
        <v>71</v>
      </c>
      <c r="AE58" s="10"/>
      <c r="AF58" s="10"/>
      <c r="AG58" s="10"/>
      <c r="AH58" s="10"/>
      <c r="AI58" s="10"/>
      <c r="AJ58" s="10"/>
      <c r="AL58" s="11">
        <v>17837</v>
      </c>
      <c r="AM58" s="11">
        <v>17803</v>
      </c>
      <c r="AN58" s="11">
        <v>17868</v>
      </c>
      <c r="AO58" s="11">
        <v>17994</v>
      </c>
      <c r="AP58" s="11">
        <v>18102</v>
      </c>
      <c r="AQ58" s="11">
        <v>18130</v>
      </c>
      <c r="AR58" s="11">
        <v>18497</v>
      </c>
      <c r="AS58" s="11">
        <v>19171</v>
      </c>
      <c r="AT58" s="11">
        <v>19514</v>
      </c>
      <c r="AU58" s="11">
        <v>19754</v>
      </c>
      <c r="AV58" s="11">
        <v>20001</v>
      </c>
      <c r="AW58" s="11">
        <v>20196</v>
      </c>
      <c r="AX58" s="11">
        <v>20292</v>
      </c>
      <c r="AY58" s="11">
        <v>20576</v>
      </c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</row>
    <row r="59" spans="1:66">
      <c r="A59" s="84">
        <v>55</v>
      </c>
      <c r="B59" s="9" t="s">
        <v>69</v>
      </c>
      <c r="C59" s="10">
        <v>146</v>
      </c>
      <c r="D59" s="10">
        <v>49</v>
      </c>
      <c r="E59" s="10">
        <v>155</v>
      </c>
      <c r="F59" s="10">
        <v>108</v>
      </c>
      <c r="G59" s="10">
        <v>109</v>
      </c>
      <c r="H59" s="10">
        <v>159</v>
      </c>
      <c r="I59" s="10">
        <v>160</v>
      </c>
      <c r="J59" s="10">
        <v>153</v>
      </c>
      <c r="K59" s="10">
        <v>161</v>
      </c>
      <c r="L59" s="10">
        <v>116</v>
      </c>
      <c r="M59" s="10">
        <v>130</v>
      </c>
      <c r="N59" s="10">
        <v>212</v>
      </c>
      <c r="O59" s="10">
        <v>87</v>
      </c>
      <c r="P59" s="10">
        <v>123</v>
      </c>
      <c r="Q59" s="10">
        <v>80</v>
      </c>
      <c r="R59" s="10">
        <v>69</v>
      </c>
      <c r="S59" s="10">
        <v>106</v>
      </c>
      <c r="T59" s="10">
        <v>71</v>
      </c>
      <c r="U59" s="106">
        <v>95</v>
      </c>
      <c r="V59" s="106">
        <v>96</v>
      </c>
      <c r="W59" s="10">
        <v>74</v>
      </c>
      <c r="X59" s="10">
        <v>81</v>
      </c>
      <c r="Y59" s="10">
        <v>90</v>
      </c>
      <c r="Z59" s="10">
        <v>116</v>
      </c>
      <c r="AA59" s="10">
        <v>84</v>
      </c>
      <c r="AB59" s="10">
        <v>69</v>
      </c>
      <c r="AC59" s="10">
        <v>73</v>
      </c>
      <c r="AD59" s="10">
        <v>59</v>
      </c>
      <c r="AE59" s="10"/>
      <c r="AF59" s="10"/>
      <c r="AG59" s="10"/>
      <c r="AH59" s="10"/>
      <c r="AI59" s="10"/>
      <c r="AJ59" s="10"/>
      <c r="AL59" s="11">
        <v>16162</v>
      </c>
      <c r="AM59" s="11">
        <v>16175</v>
      </c>
      <c r="AN59" s="11">
        <v>16221</v>
      </c>
      <c r="AO59" s="11">
        <v>16277</v>
      </c>
      <c r="AP59" s="11">
        <v>16344</v>
      </c>
      <c r="AQ59" s="11">
        <v>16229</v>
      </c>
      <c r="AR59" s="11">
        <v>16309</v>
      </c>
      <c r="AS59" s="11">
        <v>16741</v>
      </c>
      <c r="AT59" s="11">
        <v>16887</v>
      </c>
      <c r="AU59" s="11">
        <v>16953</v>
      </c>
      <c r="AV59" s="11">
        <v>17027</v>
      </c>
      <c r="AW59" s="11">
        <v>17221</v>
      </c>
      <c r="AX59" s="11">
        <v>17458</v>
      </c>
      <c r="AY59" s="11">
        <v>17610</v>
      </c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</row>
    <row r="60" spans="1:66">
      <c r="A60" s="84">
        <v>56</v>
      </c>
      <c r="B60" s="9" t="s">
        <v>30</v>
      </c>
      <c r="C60" s="10">
        <v>81</v>
      </c>
      <c r="D60" s="10">
        <v>22</v>
      </c>
      <c r="E60" s="10">
        <v>80</v>
      </c>
      <c r="F60" s="10">
        <v>39</v>
      </c>
      <c r="G60" s="10">
        <v>74</v>
      </c>
      <c r="H60" s="10">
        <v>48</v>
      </c>
      <c r="I60" s="10">
        <v>82</v>
      </c>
      <c r="J60" s="10">
        <v>58</v>
      </c>
      <c r="K60" s="10">
        <v>76</v>
      </c>
      <c r="L60" s="10">
        <v>72</v>
      </c>
      <c r="M60" s="10">
        <v>76</v>
      </c>
      <c r="N60" s="10">
        <v>70</v>
      </c>
      <c r="O60" s="10">
        <v>100</v>
      </c>
      <c r="P60" s="10">
        <v>88</v>
      </c>
      <c r="Q60" s="10">
        <v>88</v>
      </c>
      <c r="R60" s="10">
        <v>71</v>
      </c>
      <c r="S60" s="10">
        <v>102</v>
      </c>
      <c r="T60" s="10">
        <v>76</v>
      </c>
      <c r="U60" s="106">
        <v>80</v>
      </c>
      <c r="V60" s="106">
        <v>87</v>
      </c>
      <c r="W60" s="10">
        <v>108</v>
      </c>
      <c r="X60" s="10">
        <v>112</v>
      </c>
      <c r="Y60" s="10">
        <v>91</v>
      </c>
      <c r="Z60" s="10">
        <v>98</v>
      </c>
      <c r="AA60" s="10">
        <v>71</v>
      </c>
      <c r="AB60" s="10">
        <v>64</v>
      </c>
      <c r="AC60" s="10">
        <v>88</v>
      </c>
      <c r="AD60" s="10">
        <v>76</v>
      </c>
      <c r="AE60" s="10"/>
      <c r="AF60" s="10"/>
      <c r="AG60" s="10"/>
      <c r="AH60" s="10"/>
      <c r="AI60" s="10"/>
      <c r="AJ60" s="10"/>
      <c r="AL60" s="11">
        <v>13180</v>
      </c>
      <c r="AM60" s="11">
        <v>13174</v>
      </c>
      <c r="AN60" s="11">
        <v>13434</v>
      </c>
      <c r="AO60" s="11">
        <v>13494</v>
      </c>
      <c r="AP60" s="11">
        <v>13595</v>
      </c>
      <c r="AQ60" s="11">
        <v>13693</v>
      </c>
      <c r="AR60" s="11">
        <v>13882</v>
      </c>
      <c r="AS60" s="11">
        <v>14167</v>
      </c>
      <c r="AT60" s="11">
        <v>14478</v>
      </c>
      <c r="AU60" s="11">
        <v>14570</v>
      </c>
      <c r="AV60" s="11">
        <v>14661</v>
      </c>
      <c r="AW60" s="11">
        <v>14887</v>
      </c>
      <c r="AX60" s="11">
        <v>15345</v>
      </c>
      <c r="AY60" s="11">
        <v>15482</v>
      </c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</row>
    <row r="61" spans="1:66">
      <c r="A61" s="84">
        <v>57</v>
      </c>
      <c r="B61" s="9" t="s">
        <v>10</v>
      </c>
      <c r="C61" s="10">
        <v>202</v>
      </c>
      <c r="D61" s="10">
        <v>121</v>
      </c>
      <c r="E61" s="10">
        <v>276</v>
      </c>
      <c r="F61" s="10">
        <v>82</v>
      </c>
      <c r="G61" s="10">
        <v>198</v>
      </c>
      <c r="H61" s="10">
        <v>151</v>
      </c>
      <c r="I61" s="10">
        <v>185</v>
      </c>
      <c r="J61" s="10">
        <v>119</v>
      </c>
      <c r="K61" s="10">
        <v>197</v>
      </c>
      <c r="L61" s="10">
        <v>154</v>
      </c>
      <c r="M61" s="10">
        <v>202</v>
      </c>
      <c r="N61" s="10">
        <v>155</v>
      </c>
      <c r="O61" s="10">
        <v>227</v>
      </c>
      <c r="P61" s="10">
        <v>172</v>
      </c>
      <c r="Q61" s="10">
        <v>208</v>
      </c>
      <c r="R61" s="10">
        <v>141</v>
      </c>
      <c r="S61" s="10">
        <v>174</v>
      </c>
      <c r="T61" s="10">
        <v>158</v>
      </c>
      <c r="U61" s="106">
        <v>201</v>
      </c>
      <c r="V61" s="106">
        <v>157</v>
      </c>
      <c r="W61" s="10">
        <v>150</v>
      </c>
      <c r="X61" s="10">
        <v>215</v>
      </c>
      <c r="Y61" s="10">
        <v>179</v>
      </c>
      <c r="Z61" s="10">
        <v>157</v>
      </c>
      <c r="AA61" s="10">
        <v>174</v>
      </c>
      <c r="AB61" s="10">
        <v>161</v>
      </c>
      <c r="AC61" s="10">
        <v>178</v>
      </c>
      <c r="AD61" s="10">
        <v>142</v>
      </c>
      <c r="AE61" s="10"/>
      <c r="AF61" s="10"/>
      <c r="AG61" s="10"/>
      <c r="AH61" s="10"/>
      <c r="AI61" s="10"/>
      <c r="AJ61" s="10"/>
      <c r="AL61" s="11">
        <v>62794</v>
      </c>
      <c r="AM61" s="11">
        <v>62596</v>
      </c>
      <c r="AN61" s="11">
        <v>62651</v>
      </c>
      <c r="AO61" s="11">
        <v>62724</v>
      </c>
      <c r="AP61" s="11">
        <v>62872</v>
      </c>
      <c r="AQ61" s="11">
        <v>62602</v>
      </c>
      <c r="AR61" s="11">
        <v>63158</v>
      </c>
      <c r="AS61" s="11">
        <v>64720</v>
      </c>
      <c r="AT61" s="11">
        <v>64941</v>
      </c>
      <c r="AU61" s="11">
        <v>65094</v>
      </c>
      <c r="AV61" s="11">
        <v>65219</v>
      </c>
      <c r="AW61" s="11">
        <v>64659</v>
      </c>
      <c r="AX61" s="11">
        <v>63030</v>
      </c>
      <c r="AY61" s="11">
        <v>63264</v>
      </c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</row>
    <row r="62" spans="1:66">
      <c r="A62" s="84">
        <v>58</v>
      </c>
      <c r="B62" s="9" t="s">
        <v>70</v>
      </c>
      <c r="C62" s="10">
        <v>135</v>
      </c>
      <c r="D62" s="10">
        <v>25</v>
      </c>
      <c r="E62" s="10">
        <v>124</v>
      </c>
      <c r="F62" s="10">
        <v>86</v>
      </c>
      <c r="G62" s="10">
        <v>174</v>
      </c>
      <c r="H62" s="10">
        <v>113</v>
      </c>
      <c r="I62" s="10">
        <v>144</v>
      </c>
      <c r="J62" s="10">
        <v>112</v>
      </c>
      <c r="K62" s="10">
        <v>169</v>
      </c>
      <c r="L62" s="10">
        <v>87</v>
      </c>
      <c r="M62" s="10">
        <v>131</v>
      </c>
      <c r="N62" s="10">
        <v>119</v>
      </c>
      <c r="O62" s="10">
        <v>136</v>
      </c>
      <c r="P62" s="10">
        <v>168</v>
      </c>
      <c r="Q62" s="10">
        <v>133</v>
      </c>
      <c r="R62" s="10">
        <v>115</v>
      </c>
      <c r="S62" s="10">
        <v>126</v>
      </c>
      <c r="T62" s="10">
        <v>128</v>
      </c>
      <c r="U62" s="106">
        <v>104</v>
      </c>
      <c r="V62" s="106">
        <v>131</v>
      </c>
      <c r="W62" s="10">
        <v>159</v>
      </c>
      <c r="X62" s="10">
        <v>107</v>
      </c>
      <c r="Y62" s="10">
        <v>122</v>
      </c>
      <c r="Z62" s="10">
        <v>108</v>
      </c>
      <c r="AA62" s="10">
        <v>113</v>
      </c>
      <c r="AB62" s="10">
        <v>146</v>
      </c>
      <c r="AC62" s="10">
        <v>131</v>
      </c>
      <c r="AD62" s="10">
        <v>163</v>
      </c>
      <c r="AE62" s="10"/>
      <c r="AF62" s="10"/>
      <c r="AG62" s="10"/>
      <c r="AH62" s="10"/>
      <c r="AI62" s="10"/>
      <c r="AJ62" s="10"/>
      <c r="AL62" s="11">
        <v>12089</v>
      </c>
      <c r="AM62" s="11">
        <v>11942</v>
      </c>
      <c r="AN62" s="11">
        <v>11969</v>
      </c>
      <c r="AO62" s="11">
        <v>11799</v>
      </c>
      <c r="AP62" s="11">
        <v>11719</v>
      </c>
      <c r="AQ62" s="11">
        <v>11509</v>
      </c>
      <c r="AR62" s="11">
        <v>11471</v>
      </c>
      <c r="AS62" s="11">
        <v>11498</v>
      </c>
      <c r="AT62" s="11">
        <v>11431</v>
      </c>
      <c r="AU62" s="11">
        <v>11402</v>
      </c>
      <c r="AV62" s="11">
        <v>11403</v>
      </c>
      <c r="AW62" s="11">
        <v>11381</v>
      </c>
      <c r="AX62" s="11">
        <v>11864</v>
      </c>
      <c r="AY62" s="11">
        <v>11879</v>
      </c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</row>
    <row r="63" spans="1:66">
      <c r="A63" s="84">
        <v>59</v>
      </c>
      <c r="B63" s="9" t="s">
        <v>47</v>
      </c>
      <c r="C63" s="10">
        <v>953</v>
      </c>
      <c r="D63" s="10">
        <v>215</v>
      </c>
      <c r="E63" s="10">
        <v>1046</v>
      </c>
      <c r="F63" s="10">
        <v>427</v>
      </c>
      <c r="G63" s="10">
        <v>978</v>
      </c>
      <c r="H63" s="10">
        <v>367</v>
      </c>
      <c r="I63" s="10">
        <v>939</v>
      </c>
      <c r="J63" s="10">
        <v>372</v>
      </c>
      <c r="K63" s="10">
        <v>1279</v>
      </c>
      <c r="L63" s="10">
        <v>330</v>
      </c>
      <c r="M63" s="10">
        <v>1001</v>
      </c>
      <c r="N63" s="10">
        <v>521</v>
      </c>
      <c r="O63" s="10">
        <v>1065</v>
      </c>
      <c r="P63" s="10">
        <v>470</v>
      </c>
      <c r="Q63" s="10">
        <v>1069</v>
      </c>
      <c r="R63" s="10">
        <v>484</v>
      </c>
      <c r="S63" s="10">
        <v>1216</v>
      </c>
      <c r="T63" s="10">
        <v>519</v>
      </c>
      <c r="U63" s="106">
        <v>1031</v>
      </c>
      <c r="V63" s="106">
        <v>582</v>
      </c>
      <c r="W63" s="10">
        <v>1267</v>
      </c>
      <c r="X63" s="10">
        <v>556</v>
      </c>
      <c r="Y63" s="10">
        <v>1130</v>
      </c>
      <c r="Z63" s="10">
        <v>660</v>
      </c>
      <c r="AA63" s="10">
        <v>1129</v>
      </c>
      <c r="AB63" s="10">
        <v>576</v>
      </c>
      <c r="AC63" s="10">
        <v>1201</v>
      </c>
      <c r="AD63" s="10">
        <v>596</v>
      </c>
      <c r="AE63" s="10"/>
      <c r="AF63" s="10"/>
      <c r="AG63" s="10"/>
      <c r="AH63" s="10"/>
      <c r="AI63" s="10"/>
      <c r="AJ63" s="10"/>
      <c r="AL63" s="11">
        <v>96956</v>
      </c>
      <c r="AM63" s="11">
        <v>97854</v>
      </c>
      <c r="AN63" s="11">
        <v>99891</v>
      </c>
      <c r="AO63" s="11">
        <v>102501</v>
      </c>
      <c r="AP63" s="11">
        <v>104846</v>
      </c>
      <c r="AQ63" s="11">
        <v>107127</v>
      </c>
      <c r="AR63" s="11">
        <v>108472</v>
      </c>
      <c r="AS63" s="11">
        <v>110397</v>
      </c>
      <c r="AT63" s="11">
        <v>113200</v>
      </c>
      <c r="AU63" s="11">
        <v>115601</v>
      </c>
      <c r="AV63" s="11">
        <v>116476</v>
      </c>
      <c r="AW63" s="11">
        <v>112092</v>
      </c>
      <c r="AX63" s="11">
        <v>103836</v>
      </c>
      <c r="AY63" s="11">
        <v>109515</v>
      </c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</row>
    <row r="64" spans="1:66">
      <c r="A64" s="84">
        <v>60</v>
      </c>
      <c r="B64" s="9" t="s">
        <v>71</v>
      </c>
      <c r="C64" s="10">
        <v>43</v>
      </c>
      <c r="D64" s="10">
        <v>11</v>
      </c>
      <c r="E64" s="10">
        <v>18</v>
      </c>
      <c r="F64" s="10">
        <v>13</v>
      </c>
      <c r="G64" s="10">
        <v>46</v>
      </c>
      <c r="H64" s="10">
        <v>34</v>
      </c>
      <c r="I64" s="10">
        <v>58</v>
      </c>
      <c r="J64" s="10">
        <v>30</v>
      </c>
      <c r="K64" s="10">
        <v>72</v>
      </c>
      <c r="L64" s="10">
        <v>19</v>
      </c>
      <c r="M64" s="10">
        <v>73</v>
      </c>
      <c r="N64" s="10">
        <v>45</v>
      </c>
      <c r="O64" s="10">
        <v>70</v>
      </c>
      <c r="P64" s="10">
        <v>47</v>
      </c>
      <c r="Q64" s="10">
        <v>63</v>
      </c>
      <c r="R64" s="10">
        <v>48</v>
      </c>
      <c r="S64" s="10">
        <v>74</v>
      </c>
      <c r="T64" s="10">
        <v>54</v>
      </c>
      <c r="U64" s="106">
        <v>39</v>
      </c>
      <c r="V64" s="106">
        <v>76</v>
      </c>
      <c r="W64" s="10">
        <v>34</v>
      </c>
      <c r="X64" s="10">
        <v>70</v>
      </c>
      <c r="Y64" s="10">
        <v>32</v>
      </c>
      <c r="Z64" s="10">
        <v>29</v>
      </c>
      <c r="AA64" s="10">
        <v>35</v>
      </c>
      <c r="AB64" s="10">
        <v>23</v>
      </c>
      <c r="AC64" s="10">
        <v>36</v>
      </c>
      <c r="AD64" s="10">
        <v>25</v>
      </c>
      <c r="AE64" s="10"/>
      <c r="AF64" s="10"/>
      <c r="AG64" s="10"/>
      <c r="AH64" s="10"/>
      <c r="AI64" s="10"/>
      <c r="AJ64" s="10"/>
      <c r="AL64" s="11">
        <v>6757</v>
      </c>
      <c r="AM64" s="11">
        <v>6727</v>
      </c>
      <c r="AN64" s="11">
        <v>6756</v>
      </c>
      <c r="AO64" s="11">
        <v>6770</v>
      </c>
      <c r="AP64" s="11">
        <v>6979</v>
      </c>
      <c r="AQ64" s="11">
        <v>6822</v>
      </c>
      <c r="AR64" s="11">
        <v>6943</v>
      </c>
      <c r="AS64" s="11">
        <v>7347</v>
      </c>
      <c r="AT64" s="11">
        <v>7353</v>
      </c>
      <c r="AU64" s="11">
        <v>7472</v>
      </c>
      <c r="AV64" s="11">
        <v>7555</v>
      </c>
      <c r="AW64" s="11">
        <v>7622</v>
      </c>
      <c r="AX64" s="11">
        <v>7645</v>
      </c>
      <c r="AY64" s="11">
        <v>7786</v>
      </c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</row>
    <row r="65" spans="1:66">
      <c r="A65" s="84">
        <v>61</v>
      </c>
      <c r="B65" s="9" t="s">
        <v>72</v>
      </c>
      <c r="C65" s="10">
        <v>5</v>
      </c>
      <c r="D65" s="10"/>
      <c r="E65" s="10">
        <v>11</v>
      </c>
      <c r="F65" s="10">
        <v>1</v>
      </c>
      <c r="G65" s="10">
        <v>3</v>
      </c>
      <c r="H65" s="10">
        <v>3</v>
      </c>
      <c r="I65" s="10">
        <v>4</v>
      </c>
      <c r="J65" s="10">
        <v>1</v>
      </c>
      <c r="K65" s="10">
        <v>5</v>
      </c>
      <c r="L65" s="10">
        <v>1</v>
      </c>
      <c r="M65" s="10">
        <v>3</v>
      </c>
      <c r="N65" s="10">
        <v>2</v>
      </c>
      <c r="O65" s="10">
        <v>7</v>
      </c>
      <c r="P65" s="10">
        <v>8</v>
      </c>
      <c r="Q65" s="10">
        <v>10</v>
      </c>
      <c r="R65" s="10">
        <v>6</v>
      </c>
      <c r="S65" s="10">
        <v>15</v>
      </c>
      <c r="T65" s="10">
        <v>2</v>
      </c>
      <c r="U65" s="106"/>
      <c r="V65" s="106"/>
      <c r="W65" s="10">
        <v>12</v>
      </c>
      <c r="X65" s="10">
        <v>4</v>
      </c>
      <c r="Y65" s="10">
        <v>7</v>
      </c>
      <c r="Z65" s="10">
        <v>8</v>
      </c>
      <c r="AA65" s="10">
        <v>2</v>
      </c>
      <c r="AB65" s="10">
        <v>2</v>
      </c>
      <c r="AC65" s="10">
        <v>4</v>
      </c>
      <c r="AD65" s="10">
        <v>2</v>
      </c>
      <c r="AE65" s="10"/>
      <c r="AF65" s="10"/>
      <c r="AG65" s="10"/>
      <c r="AH65" s="10"/>
      <c r="AI65" s="10"/>
      <c r="AJ65" s="10"/>
      <c r="AL65" s="11">
        <v>3093</v>
      </c>
      <c r="AM65" s="11">
        <v>3054</v>
      </c>
      <c r="AN65" s="11">
        <v>3099</v>
      </c>
      <c r="AO65" s="11">
        <v>3058</v>
      </c>
      <c r="AP65" s="11">
        <v>3027</v>
      </c>
      <c r="AQ65" s="11">
        <v>3017</v>
      </c>
      <c r="AR65" s="11">
        <v>3069</v>
      </c>
      <c r="AS65" s="11">
        <v>2934</v>
      </c>
      <c r="AT65" s="11">
        <v>2982</v>
      </c>
      <c r="AU65" s="11">
        <v>2940</v>
      </c>
      <c r="AV65" s="11">
        <v>3008</v>
      </c>
      <c r="AW65" s="11">
        <v>3054</v>
      </c>
      <c r="AX65" s="11">
        <v>3206</v>
      </c>
      <c r="AY65" s="11">
        <v>3238</v>
      </c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</row>
    <row r="66" spans="1:66">
      <c r="A66" s="84">
        <v>62</v>
      </c>
      <c r="B66" s="9" t="s">
        <v>31</v>
      </c>
      <c r="C66" s="10">
        <v>125</v>
      </c>
      <c r="D66" s="10">
        <v>86</v>
      </c>
      <c r="E66" s="10">
        <v>120</v>
      </c>
      <c r="F66" s="10">
        <v>98</v>
      </c>
      <c r="G66" s="10">
        <v>114</v>
      </c>
      <c r="H66" s="10">
        <v>112</v>
      </c>
      <c r="I66" s="10">
        <v>143</v>
      </c>
      <c r="J66" s="10">
        <v>109</v>
      </c>
      <c r="K66" s="10">
        <v>186</v>
      </c>
      <c r="L66" s="10">
        <v>149</v>
      </c>
      <c r="M66" s="10">
        <v>140</v>
      </c>
      <c r="N66" s="10">
        <v>177</v>
      </c>
      <c r="O66" s="10">
        <v>145</v>
      </c>
      <c r="P66" s="10">
        <v>198</v>
      </c>
      <c r="Q66" s="10">
        <v>187</v>
      </c>
      <c r="R66" s="10">
        <v>213</v>
      </c>
      <c r="S66" s="10">
        <v>99</v>
      </c>
      <c r="T66" s="10">
        <v>199</v>
      </c>
      <c r="U66" s="106">
        <v>148</v>
      </c>
      <c r="V66" s="106">
        <v>200</v>
      </c>
      <c r="W66" s="10">
        <v>173</v>
      </c>
      <c r="X66" s="10">
        <v>288</v>
      </c>
      <c r="Y66" s="10">
        <v>136</v>
      </c>
      <c r="Z66" s="10">
        <v>326</v>
      </c>
      <c r="AA66" s="10">
        <v>164</v>
      </c>
      <c r="AB66" s="10">
        <v>283</v>
      </c>
      <c r="AC66" s="10">
        <v>211</v>
      </c>
      <c r="AD66" s="10">
        <v>267</v>
      </c>
      <c r="AE66" s="10"/>
      <c r="AF66" s="10"/>
      <c r="AG66" s="10"/>
      <c r="AH66" s="10"/>
      <c r="AI66" s="10"/>
      <c r="AJ66" s="10"/>
      <c r="AL66" s="11">
        <v>27312</v>
      </c>
      <c r="AM66" s="11">
        <v>27506</v>
      </c>
      <c r="AN66" s="11">
        <v>27819</v>
      </c>
      <c r="AO66" s="11">
        <v>27930</v>
      </c>
      <c r="AP66" s="11">
        <v>27937</v>
      </c>
      <c r="AQ66" s="11">
        <v>27706</v>
      </c>
      <c r="AR66" s="11">
        <v>28017</v>
      </c>
      <c r="AS66" s="11">
        <v>29124</v>
      </c>
      <c r="AT66" s="11">
        <v>29576</v>
      </c>
      <c r="AU66" s="11">
        <v>29914</v>
      </c>
      <c r="AV66" s="11">
        <v>30248</v>
      </c>
      <c r="AW66" s="11">
        <v>30455</v>
      </c>
      <c r="AX66" s="11">
        <v>30680</v>
      </c>
      <c r="AY66" s="11">
        <v>30823</v>
      </c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</row>
    <row r="67" spans="1:66">
      <c r="A67" s="84">
        <v>63</v>
      </c>
      <c r="B67" s="9" t="s">
        <v>73</v>
      </c>
      <c r="C67" s="10">
        <v>164</v>
      </c>
      <c r="D67" s="10">
        <v>35</v>
      </c>
      <c r="E67" s="10">
        <v>125</v>
      </c>
      <c r="F67" s="10">
        <v>53</v>
      </c>
      <c r="G67" s="10">
        <v>110</v>
      </c>
      <c r="H67" s="10">
        <v>70</v>
      </c>
      <c r="I67" s="10">
        <v>141</v>
      </c>
      <c r="J67" s="10">
        <v>77</v>
      </c>
      <c r="K67" s="10">
        <v>119</v>
      </c>
      <c r="L67" s="10">
        <v>103</v>
      </c>
      <c r="M67" s="10">
        <v>134</v>
      </c>
      <c r="N67" s="10">
        <v>130</v>
      </c>
      <c r="O67" s="10">
        <v>104</v>
      </c>
      <c r="P67" s="10">
        <v>147</v>
      </c>
      <c r="Q67" s="10">
        <v>146</v>
      </c>
      <c r="R67" s="10">
        <v>109</v>
      </c>
      <c r="S67" s="10">
        <v>136</v>
      </c>
      <c r="T67" s="10">
        <v>117</v>
      </c>
      <c r="U67" s="106">
        <v>109</v>
      </c>
      <c r="V67" s="106">
        <v>116</v>
      </c>
      <c r="W67" s="10">
        <v>122</v>
      </c>
      <c r="X67" s="10">
        <v>126</v>
      </c>
      <c r="Y67" s="10">
        <v>161</v>
      </c>
      <c r="Z67" s="10">
        <v>106</v>
      </c>
      <c r="AA67" s="10">
        <v>147</v>
      </c>
      <c r="AB67" s="10">
        <v>128</v>
      </c>
      <c r="AC67" s="10">
        <v>168</v>
      </c>
      <c r="AD67" s="10">
        <v>175</v>
      </c>
      <c r="AE67" s="10"/>
      <c r="AF67" s="10"/>
      <c r="AG67" s="10"/>
      <c r="AH67" s="10"/>
      <c r="AI67" s="10"/>
      <c r="AJ67" s="10"/>
      <c r="AL67" s="11">
        <v>16792</v>
      </c>
      <c r="AM67" s="11">
        <v>16510</v>
      </c>
      <c r="AN67" s="11">
        <v>16399</v>
      </c>
      <c r="AO67" s="11">
        <v>16145</v>
      </c>
      <c r="AP67" s="11">
        <v>15919</v>
      </c>
      <c r="AQ67" s="11">
        <v>15751</v>
      </c>
      <c r="AR67" s="11">
        <v>15751</v>
      </c>
      <c r="AS67" s="11">
        <v>16051</v>
      </c>
      <c r="AT67" s="11">
        <v>16135</v>
      </c>
      <c r="AU67" s="11">
        <v>16100</v>
      </c>
      <c r="AV67" s="11">
        <v>16134</v>
      </c>
      <c r="AW67" s="11">
        <v>16047</v>
      </c>
      <c r="AX67" s="11">
        <v>16374</v>
      </c>
      <c r="AY67" s="11">
        <v>16470</v>
      </c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</row>
    <row r="68" spans="1:66">
      <c r="A68" s="84">
        <v>64</v>
      </c>
      <c r="B68" s="9" t="s">
        <v>48</v>
      </c>
      <c r="C68" s="10">
        <v>755</v>
      </c>
      <c r="D68" s="10">
        <v>163</v>
      </c>
      <c r="E68" s="10">
        <v>773</v>
      </c>
      <c r="F68" s="10">
        <v>248</v>
      </c>
      <c r="G68" s="10">
        <v>670</v>
      </c>
      <c r="H68" s="10">
        <v>266</v>
      </c>
      <c r="I68" s="10">
        <v>618</v>
      </c>
      <c r="J68" s="10">
        <v>233</v>
      </c>
      <c r="K68" s="10">
        <v>643</v>
      </c>
      <c r="L68" s="10">
        <v>280</v>
      </c>
      <c r="M68" s="10">
        <v>743</v>
      </c>
      <c r="N68" s="10">
        <v>325</v>
      </c>
      <c r="O68" s="10">
        <v>719</v>
      </c>
      <c r="P68" s="10">
        <v>341</v>
      </c>
      <c r="Q68" s="10">
        <v>837</v>
      </c>
      <c r="R68" s="10">
        <v>310</v>
      </c>
      <c r="S68" s="10">
        <v>850</v>
      </c>
      <c r="T68" s="10">
        <v>396</v>
      </c>
      <c r="U68" s="106">
        <v>846</v>
      </c>
      <c r="V68" s="106">
        <v>433</v>
      </c>
      <c r="W68" s="10">
        <v>923</v>
      </c>
      <c r="X68" s="10">
        <v>467</v>
      </c>
      <c r="Y68" s="10">
        <v>996</v>
      </c>
      <c r="Z68" s="10">
        <v>388</v>
      </c>
      <c r="AA68" s="10">
        <v>1085</v>
      </c>
      <c r="AB68" s="10">
        <v>455</v>
      </c>
      <c r="AC68" s="10">
        <v>1091</v>
      </c>
      <c r="AD68" s="10">
        <v>414</v>
      </c>
      <c r="AE68" s="10"/>
      <c r="AF68" s="10"/>
      <c r="AG68" s="10"/>
      <c r="AH68" s="10"/>
      <c r="AI68" s="10"/>
      <c r="AJ68" s="10"/>
      <c r="AL68" s="11">
        <v>99114</v>
      </c>
      <c r="AM68" s="11">
        <v>99118</v>
      </c>
      <c r="AN68" s="11">
        <v>100682</v>
      </c>
      <c r="AO68" s="11">
        <v>103187</v>
      </c>
      <c r="AP68" s="11">
        <v>105981</v>
      </c>
      <c r="AQ68" s="11">
        <v>107941</v>
      </c>
      <c r="AR68" s="11">
        <v>110569</v>
      </c>
      <c r="AS68" s="11">
        <v>114138</v>
      </c>
      <c r="AT68" s="11">
        <v>116207</v>
      </c>
      <c r="AU68" s="11">
        <v>117768</v>
      </c>
      <c r="AV68" s="11">
        <v>118614</v>
      </c>
      <c r="AW68" s="11">
        <v>114340</v>
      </c>
      <c r="AX68" s="11">
        <v>106310</v>
      </c>
      <c r="AY68" s="11">
        <v>111335</v>
      </c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</row>
    <row r="69" spans="1:66">
      <c r="A69" s="84">
        <v>65</v>
      </c>
      <c r="B69" s="9" t="s">
        <v>32</v>
      </c>
      <c r="C69" s="10">
        <v>48</v>
      </c>
      <c r="D69" s="10">
        <v>13</v>
      </c>
      <c r="E69" s="10">
        <v>33</v>
      </c>
      <c r="F69" s="10">
        <v>36</v>
      </c>
      <c r="G69" s="10">
        <v>44</v>
      </c>
      <c r="H69" s="10">
        <v>43</v>
      </c>
      <c r="I69" s="10">
        <v>48</v>
      </c>
      <c r="J69" s="10">
        <v>62</v>
      </c>
      <c r="K69" s="10">
        <v>45</v>
      </c>
      <c r="L69" s="10">
        <v>58</v>
      </c>
      <c r="M69" s="10">
        <v>53</v>
      </c>
      <c r="N69" s="10">
        <v>61</v>
      </c>
      <c r="O69" s="10">
        <v>68</v>
      </c>
      <c r="P69" s="10">
        <v>88</v>
      </c>
      <c r="Q69" s="10">
        <v>62</v>
      </c>
      <c r="R69" s="10">
        <v>87</v>
      </c>
      <c r="S69" s="10">
        <v>81</v>
      </c>
      <c r="T69" s="10">
        <v>106</v>
      </c>
      <c r="U69" s="106">
        <v>39</v>
      </c>
      <c r="V69" s="106">
        <v>54</v>
      </c>
      <c r="W69" s="10">
        <v>66</v>
      </c>
      <c r="X69" s="10">
        <v>64</v>
      </c>
      <c r="Y69" s="10">
        <v>52</v>
      </c>
      <c r="Z69" s="10">
        <v>88</v>
      </c>
      <c r="AA69" s="10">
        <v>52</v>
      </c>
      <c r="AB69" s="10">
        <v>66</v>
      </c>
      <c r="AC69" s="10">
        <v>58</v>
      </c>
      <c r="AD69" s="10">
        <v>60</v>
      </c>
      <c r="AE69" s="10"/>
      <c r="AF69" s="10"/>
      <c r="AG69" s="10"/>
      <c r="AH69" s="10"/>
      <c r="AI69" s="10"/>
      <c r="AJ69" s="10"/>
      <c r="AL69" s="11">
        <v>9642</v>
      </c>
      <c r="AM69" s="11">
        <v>9622</v>
      </c>
      <c r="AN69" s="11">
        <v>9660</v>
      </c>
      <c r="AO69" s="11">
        <v>9706</v>
      </c>
      <c r="AP69" s="11">
        <v>9810</v>
      </c>
      <c r="AQ69" s="11">
        <v>9826</v>
      </c>
      <c r="AR69" s="11">
        <v>9958</v>
      </c>
      <c r="AS69" s="11">
        <v>10455</v>
      </c>
      <c r="AT69" s="11">
        <v>10645</v>
      </c>
      <c r="AU69" s="11">
        <v>10781</v>
      </c>
      <c r="AV69" s="11">
        <v>10992</v>
      </c>
      <c r="AW69" s="11">
        <v>11167</v>
      </c>
      <c r="AX69" s="11">
        <v>11498</v>
      </c>
      <c r="AY69" s="11">
        <v>11578</v>
      </c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</row>
    <row r="70" spans="1:66">
      <c r="A70" s="84">
        <v>66</v>
      </c>
      <c r="B70" s="13" t="s">
        <v>74</v>
      </c>
      <c r="C70" s="14">
        <v>86</v>
      </c>
      <c r="D70" s="14">
        <v>11</v>
      </c>
      <c r="E70" s="10">
        <v>81</v>
      </c>
      <c r="F70" s="10">
        <v>36</v>
      </c>
      <c r="G70" s="10">
        <v>89</v>
      </c>
      <c r="H70" s="14">
        <v>48</v>
      </c>
      <c r="I70" s="14">
        <v>132</v>
      </c>
      <c r="J70" s="10">
        <v>49</v>
      </c>
      <c r="K70" s="10">
        <v>102</v>
      </c>
      <c r="L70" s="10">
        <v>41</v>
      </c>
      <c r="M70" s="10">
        <v>125</v>
      </c>
      <c r="N70" s="10">
        <v>61</v>
      </c>
      <c r="O70" s="10">
        <v>92</v>
      </c>
      <c r="P70" s="10">
        <v>73</v>
      </c>
      <c r="Q70" s="10">
        <v>116</v>
      </c>
      <c r="R70" s="10">
        <v>70</v>
      </c>
      <c r="S70" s="10">
        <v>143</v>
      </c>
      <c r="T70" s="10">
        <v>106</v>
      </c>
      <c r="U70" s="106">
        <v>111</v>
      </c>
      <c r="V70" s="106">
        <v>113</v>
      </c>
      <c r="W70" s="10">
        <v>126</v>
      </c>
      <c r="X70" s="10">
        <v>120</v>
      </c>
      <c r="Y70" s="10">
        <v>141</v>
      </c>
      <c r="Z70" s="10">
        <v>118</v>
      </c>
      <c r="AA70" s="10">
        <v>133</v>
      </c>
      <c r="AB70" s="10">
        <v>79</v>
      </c>
      <c r="AC70" s="10">
        <v>122</v>
      </c>
      <c r="AD70" s="10">
        <v>91</v>
      </c>
      <c r="AE70" s="10"/>
      <c r="AF70" s="10"/>
      <c r="AG70" s="10"/>
      <c r="AH70" s="10"/>
      <c r="AI70" s="10"/>
      <c r="AJ70" s="10"/>
      <c r="AL70" s="11">
        <v>25852</v>
      </c>
      <c r="AM70" s="11">
        <v>26493</v>
      </c>
      <c r="AN70" s="11">
        <v>27354</v>
      </c>
      <c r="AO70" s="11">
        <v>28282</v>
      </c>
      <c r="AP70" s="11">
        <v>28481</v>
      </c>
      <c r="AQ70" s="11">
        <v>28941</v>
      </c>
      <c r="AR70" s="11">
        <v>29839</v>
      </c>
      <c r="AS70" s="11">
        <v>31324</v>
      </c>
      <c r="AT70" s="11">
        <v>32251</v>
      </c>
      <c r="AU70" s="11">
        <v>33456</v>
      </c>
      <c r="AV70" s="11">
        <v>34771</v>
      </c>
      <c r="AW70" s="11">
        <v>36278</v>
      </c>
      <c r="AX70" s="11">
        <v>38610</v>
      </c>
      <c r="AY70" s="11">
        <v>39292</v>
      </c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</row>
    <row r="71" spans="1:66">
      <c r="A71" s="84">
        <v>67</v>
      </c>
      <c r="B71" s="9" t="s">
        <v>75</v>
      </c>
      <c r="C71" s="10">
        <v>219</v>
      </c>
      <c r="D71" s="10">
        <v>106</v>
      </c>
      <c r="E71" s="10">
        <v>227</v>
      </c>
      <c r="F71" s="10">
        <v>183</v>
      </c>
      <c r="G71" s="10">
        <v>232</v>
      </c>
      <c r="H71" s="10">
        <v>205</v>
      </c>
      <c r="I71" s="10">
        <v>245</v>
      </c>
      <c r="J71" s="10">
        <v>184</v>
      </c>
      <c r="K71" s="10">
        <v>241</v>
      </c>
      <c r="L71" s="10">
        <v>168</v>
      </c>
      <c r="M71" s="10">
        <v>218</v>
      </c>
      <c r="N71" s="10">
        <v>253</v>
      </c>
      <c r="O71" s="10">
        <v>212</v>
      </c>
      <c r="P71" s="10">
        <v>220</v>
      </c>
      <c r="Q71" s="10">
        <v>263</v>
      </c>
      <c r="R71" s="10">
        <v>236</v>
      </c>
      <c r="S71" s="10">
        <v>192</v>
      </c>
      <c r="T71" s="10">
        <v>264</v>
      </c>
      <c r="U71" s="106">
        <v>193</v>
      </c>
      <c r="V71" s="106">
        <v>258</v>
      </c>
      <c r="W71" s="10">
        <v>232</v>
      </c>
      <c r="X71" s="10">
        <v>351</v>
      </c>
      <c r="Y71" s="10">
        <v>223</v>
      </c>
      <c r="Z71" s="10">
        <v>247</v>
      </c>
      <c r="AA71" s="10">
        <v>279</v>
      </c>
      <c r="AB71" s="10">
        <v>270</v>
      </c>
      <c r="AC71" s="10">
        <v>267</v>
      </c>
      <c r="AD71" s="10">
        <v>295</v>
      </c>
      <c r="AE71" s="10"/>
      <c r="AF71" s="10"/>
      <c r="AG71" s="10"/>
      <c r="AH71" s="10"/>
      <c r="AI71" s="10"/>
      <c r="AJ71" s="10"/>
      <c r="AL71" s="11">
        <v>21044</v>
      </c>
      <c r="AM71" s="11">
        <v>20830</v>
      </c>
      <c r="AN71" s="11">
        <v>20972</v>
      </c>
      <c r="AO71" s="11">
        <v>20867</v>
      </c>
      <c r="AP71" s="11">
        <v>20580</v>
      </c>
      <c r="AQ71" s="11">
        <v>20409</v>
      </c>
      <c r="AR71" s="11">
        <v>20361</v>
      </c>
      <c r="AS71" s="11">
        <v>20849</v>
      </c>
      <c r="AT71" s="11">
        <v>20759</v>
      </c>
      <c r="AU71" s="11">
        <v>20649</v>
      </c>
      <c r="AV71" s="11">
        <v>20534</v>
      </c>
      <c r="AW71" s="11">
        <v>20159</v>
      </c>
      <c r="AX71" s="11">
        <v>21207</v>
      </c>
      <c r="AY71" s="11">
        <v>21212</v>
      </c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</row>
    <row r="72" spans="1:66">
      <c r="A72" s="84">
        <v>68</v>
      </c>
      <c r="B72" s="9" t="s">
        <v>33</v>
      </c>
      <c r="C72" s="10">
        <v>38</v>
      </c>
      <c r="D72" s="10">
        <v>5</v>
      </c>
      <c r="E72" s="10">
        <v>47</v>
      </c>
      <c r="F72" s="10">
        <v>9</v>
      </c>
      <c r="G72" s="10">
        <v>30</v>
      </c>
      <c r="H72" s="10">
        <v>22</v>
      </c>
      <c r="I72" s="10">
        <v>34</v>
      </c>
      <c r="J72" s="10">
        <v>33</v>
      </c>
      <c r="K72" s="10">
        <v>26</v>
      </c>
      <c r="L72" s="10">
        <v>21</v>
      </c>
      <c r="M72" s="10">
        <v>33</v>
      </c>
      <c r="N72" s="10">
        <v>32</v>
      </c>
      <c r="O72" s="10">
        <v>18</v>
      </c>
      <c r="P72" s="10">
        <v>24</v>
      </c>
      <c r="Q72" s="10">
        <v>19</v>
      </c>
      <c r="R72" s="10">
        <v>22</v>
      </c>
      <c r="S72" s="10">
        <v>25</v>
      </c>
      <c r="T72" s="10">
        <v>20</v>
      </c>
      <c r="U72" s="106"/>
      <c r="V72" s="106"/>
      <c r="W72" s="10">
        <v>21</v>
      </c>
      <c r="X72" s="10">
        <v>28</v>
      </c>
      <c r="Y72" s="10">
        <v>17</v>
      </c>
      <c r="Z72" s="10">
        <v>14</v>
      </c>
      <c r="AA72" s="10">
        <v>43</v>
      </c>
      <c r="AB72" s="10">
        <v>34</v>
      </c>
      <c r="AC72" s="10">
        <v>39</v>
      </c>
      <c r="AD72" s="10">
        <v>20</v>
      </c>
      <c r="AE72" s="10"/>
      <c r="AF72" s="10"/>
      <c r="AG72" s="10"/>
      <c r="AH72" s="10"/>
      <c r="AI72" s="10"/>
      <c r="AJ72" s="10"/>
      <c r="AL72" s="11">
        <v>6078</v>
      </c>
      <c r="AM72" s="11">
        <v>5958</v>
      </c>
      <c r="AN72" s="11">
        <v>5940</v>
      </c>
      <c r="AO72" s="11">
        <v>5889</v>
      </c>
      <c r="AP72" s="11">
        <v>5797</v>
      </c>
      <c r="AQ72" s="11">
        <v>5762</v>
      </c>
      <c r="AR72" s="11">
        <v>5805</v>
      </c>
      <c r="AS72" s="11">
        <v>5974</v>
      </c>
      <c r="AT72" s="11">
        <v>6054</v>
      </c>
      <c r="AU72" s="11">
        <v>6040</v>
      </c>
      <c r="AV72" s="11">
        <v>6102</v>
      </c>
      <c r="AW72" s="11">
        <v>6073</v>
      </c>
      <c r="AX72" s="11">
        <v>6187</v>
      </c>
      <c r="AY72" s="11">
        <v>6243</v>
      </c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</row>
    <row r="73" spans="1:66">
      <c r="A73" s="84">
        <v>69</v>
      </c>
      <c r="B73" s="9" t="s">
        <v>34</v>
      </c>
      <c r="C73" s="10">
        <v>206</v>
      </c>
      <c r="D73" s="10">
        <v>89</v>
      </c>
      <c r="E73" s="10">
        <v>268</v>
      </c>
      <c r="F73" s="10">
        <v>144</v>
      </c>
      <c r="G73" s="10">
        <v>215</v>
      </c>
      <c r="H73" s="10">
        <v>170</v>
      </c>
      <c r="I73" s="10">
        <v>225</v>
      </c>
      <c r="J73" s="10">
        <v>246</v>
      </c>
      <c r="K73" s="10">
        <v>228</v>
      </c>
      <c r="L73" s="10">
        <v>190</v>
      </c>
      <c r="M73" s="10">
        <v>279</v>
      </c>
      <c r="N73" s="10">
        <v>188</v>
      </c>
      <c r="O73" s="10">
        <v>269</v>
      </c>
      <c r="P73" s="10">
        <v>174</v>
      </c>
      <c r="Q73" s="10">
        <v>254</v>
      </c>
      <c r="R73" s="10">
        <v>204</v>
      </c>
      <c r="S73" s="10">
        <v>298</v>
      </c>
      <c r="T73" s="10">
        <v>199</v>
      </c>
      <c r="U73" s="106">
        <v>274</v>
      </c>
      <c r="V73" s="106">
        <v>224</v>
      </c>
      <c r="W73" s="10">
        <v>234</v>
      </c>
      <c r="X73" s="10">
        <v>224</v>
      </c>
      <c r="Y73" s="10">
        <v>241</v>
      </c>
      <c r="Z73" s="10">
        <v>204</v>
      </c>
      <c r="AA73" s="10">
        <v>252</v>
      </c>
      <c r="AB73" s="10">
        <v>275</v>
      </c>
      <c r="AC73" s="10">
        <v>221</v>
      </c>
      <c r="AD73" s="10">
        <v>225</v>
      </c>
      <c r="AE73" s="10"/>
      <c r="AF73" s="10"/>
      <c r="AG73" s="10"/>
      <c r="AH73" s="10"/>
      <c r="AI73" s="10"/>
      <c r="AJ73" s="10"/>
      <c r="AL73" s="11">
        <v>27265</v>
      </c>
      <c r="AM73" s="11">
        <v>27110</v>
      </c>
      <c r="AN73" s="11">
        <v>27236</v>
      </c>
      <c r="AO73" s="11">
        <v>27197</v>
      </c>
      <c r="AP73" s="11">
        <v>27117</v>
      </c>
      <c r="AQ73" s="11">
        <v>27065</v>
      </c>
      <c r="AR73" s="11">
        <v>27499</v>
      </c>
      <c r="AS73" s="11">
        <v>28824</v>
      </c>
      <c r="AT73" s="11">
        <v>29087</v>
      </c>
      <c r="AU73" s="11">
        <v>29187</v>
      </c>
      <c r="AV73" s="11">
        <v>29197</v>
      </c>
      <c r="AW73" s="11">
        <v>29379</v>
      </c>
      <c r="AX73" s="11">
        <v>29882</v>
      </c>
      <c r="AY73" s="11">
        <v>30002</v>
      </c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</row>
    <row r="74" spans="1:66">
      <c r="A74" s="84">
        <v>70</v>
      </c>
      <c r="B74" s="9" t="s">
        <v>76</v>
      </c>
      <c r="C74" s="10">
        <v>237</v>
      </c>
      <c r="D74" s="10">
        <v>64</v>
      </c>
      <c r="E74" s="10">
        <v>169</v>
      </c>
      <c r="F74" s="10">
        <v>139</v>
      </c>
      <c r="G74" s="10">
        <v>203</v>
      </c>
      <c r="H74" s="10">
        <v>190</v>
      </c>
      <c r="I74" s="10">
        <v>190</v>
      </c>
      <c r="J74" s="10">
        <v>204</v>
      </c>
      <c r="K74" s="10">
        <v>268</v>
      </c>
      <c r="L74" s="10">
        <v>245</v>
      </c>
      <c r="M74" s="10">
        <v>177</v>
      </c>
      <c r="N74" s="10">
        <v>202</v>
      </c>
      <c r="O74" s="10">
        <v>319</v>
      </c>
      <c r="P74" s="10">
        <v>321</v>
      </c>
      <c r="Q74" s="10">
        <v>361</v>
      </c>
      <c r="R74" s="10">
        <v>331</v>
      </c>
      <c r="S74" s="10">
        <v>385</v>
      </c>
      <c r="T74" s="10">
        <v>324</v>
      </c>
      <c r="U74" s="106">
        <v>330</v>
      </c>
      <c r="V74" s="106">
        <v>339</v>
      </c>
      <c r="W74" s="10">
        <v>312</v>
      </c>
      <c r="X74" s="10">
        <v>358</v>
      </c>
      <c r="Y74" s="10">
        <v>299</v>
      </c>
      <c r="Z74" s="10">
        <v>293</v>
      </c>
      <c r="AA74" s="10">
        <v>354</v>
      </c>
      <c r="AB74" s="10">
        <v>297</v>
      </c>
      <c r="AC74" s="10">
        <v>322</v>
      </c>
      <c r="AD74" s="10">
        <v>300</v>
      </c>
      <c r="AE74" s="10"/>
      <c r="AF74" s="10"/>
      <c r="AG74" s="10"/>
      <c r="AH74" s="10"/>
      <c r="AI74" s="10"/>
      <c r="AJ74" s="10"/>
      <c r="AL74" s="11">
        <v>32459</v>
      </c>
      <c r="AM74" s="11">
        <v>32592</v>
      </c>
      <c r="AN74" s="11">
        <v>32968</v>
      </c>
      <c r="AO74" s="11">
        <v>33300</v>
      </c>
      <c r="AP74" s="11">
        <v>33501</v>
      </c>
      <c r="AQ74" s="11">
        <v>33644</v>
      </c>
      <c r="AR74" s="11">
        <v>33797</v>
      </c>
      <c r="AS74" s="11">
        <v>34555</v>
      </c>
      <c r="AT74" s="11">
        <v>34862</v>
      </c>
      <c r="AU74" s="11">
        <v>35181</v>
      </c>
      <c r="AV74" s="11">
        <v>35533</v>
      </c>
      <c r="AW74" s="11">
        <v>35607</v>
      </c>
      <c r="AX74" s="11">
        <v>35520</v>
      </c>
      <c r="AY74" s="11">
        <v>35907</v>
      </c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</row>
    <row r="75" spans="1:66">
      <c r="A75" s="84">
        <v>71</v>
      </c>
      <c r="B75" s="9" t="s">
        <v>35</v>
      </c>
      <c r="C75" s="10">
        <v>326</v>
      </c>
      <c r="D75" s="10">
        <v>162</v>
      </c>
      <c r="E75" s="10">
        <v>474</v>
      </c>
      <c r="F75" s="10">
        <v>284</v>
      </c>
      <c r="G75" s="10">
        <v>510</v>
      </c>
      <c r="H75" s="10">
        <v>358</v>
      </c>
      <c r="I75" s="10">
        <v>487</v>
      </c>
      <c r="J75" s="10">
        <v>386</v>
      </c>
      <c r="K75" s="10">
        <v>595</v>
      </c>
      <c r="L75" s="10">
        <v>396</v>
      </c>
      <c r="M75" s="10">
        <v>677</v>
      </c>
      <c r="N75" s="10">
        <v>501</v>
      </c>
      <c r="O75" s="10">
        <v>564</v>
      </c>
      <c r="P75" s="10">
        <v>438</v>
      </c>
      <c r="Q75" s="10">
        <v>408</v>
      </c>
      <c r="R75" s="10">
        <v>379</v>
      </c>
      <c r="S75" s="10">
        <v>413</v>
      </c>
      <c r="T75" s="10">
        <v>542</v>
      </c>
      <c r="U75" s="106">
        <v>397</v>
      </c>
      <c r="V75" s="106">
        <v>564</v>
      </c>
      <c r="W75" s="10">
        <v>483</v>
      </c>
      <c r="X75" s="10">
        <v>562</v>
      </c>
      <c r="Y75" s="10">
        <v>476</v>
      </c>
      <c r="Z75" s="10">
        <v>587</v>
      </c>
      <c r="AA75" s="10">
        <v>512</v>
      </c>
      <c r="AB75" s="10">
        <v>614</v>
      </c>
      <c r="AC75" s="10">
        <v>459</v>
      </c>
      <c r="AD75" s="10">
        <v>573</v>
      </c>
      <c r="AE75" s="10"/>
      <c r="AF75" s="10"/>
      <c r="AG75" s="10"/>
      <c r="AH75" s="10"/>
      <c r="AI75" s="10"/>
      <c r="AJ75" s="10"/>
      <c r="AL75" s="11">
        <v>41931</v>
      </c>
      <c r="AM75" s="11">
        <v>41945</v>
      </c>
      <c r="AN75" s="11">
        <v>42289</v>
      </c>
      <c r="AO75" s="11">
        <v>42319</v>
      </c>
      <c r="AP75" s="11">
        <v>42220</v>
      </c>
      <c r="AQ75" s="11">
        <v>41965</v>
      </c>
      <c r="AR75" s="11">
        <v>42266</v>
      </c>
      <c r="AS75" s="11">
        <v>43747</v>
      </c>
      <c r="AT75" s="11">
        <v>44019</v>
      </c>
      <c r="AU75" s="11">
        <v>44380</v>
      </c>
      <c r="AV75" s="11">
        <v>44770</v>
      </c>
      <c r="AW75" s="11">
        <v>45092</v>
      </c>
      <c r="AX75" s="11">
        <v>45754</v>
      </c>
      <c r="AY75" s="11">
        <v>46124</v>
      </c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</row>
    <row r="76" spans="1:66">
      <c r="A76" s="84">
        <v>72</v>
      </c>
      <c r="B76" s="9" t="s">
        <v>77</v>
      </c>
      <c r="C76" s="10">
        <v>13</v>
      </c>
      <c r="D76" s="10">
        <v>3</v>
      </c>
      <c r="E76" s="10">
        <v>19</v>
      </c>
      <c r="F76" s="10">
        <v>12</v>
      </c>
      <c r="G76" s="10">
        <v>16</v>
      </c>
      <c r="H76" s="10">
        <v>12</v>
      </c>
      <c r="I76" s="10">
        <v>24</v>
      </c>
      <c r="J76" s="10">
        <v>3</v>
      </c>
      <c r="K76" s="10">
        <v>12</v>
      </c>
      <c r="L76" s="10">
        <v>59</v>
      </c>
      <c r="M76" s="10">
        <v>36</v>
      </c>
      <c r="N76" s="10">
        <v>14</v>
      </c>
      <c r="O76" s="10">
        <v>47</v>
      </c>
      <c r="P76" s="10">
        <v>18</v>
      </c>
      <c r="Q76" s="10">
        <v>24</v>
      </c>
      <c r="R76" s="10">
        <v>19</v>
      </c>
      <c r="S76" s="10">
        <v>19</v>
      </c>
      <c r="T76" s="10">
        <v>21</v>
      </c>
      <c r="U76" s="106"/>
      <c r="V76" s="106"/>
      <c r="W76" s="10">
        <v>30</v>
      </c>
      <c r="X76" s="10">
        <v>32</v>
      </c>
      <c r="Y76" s="10">
        <v>19</v>
      </c>
      <c r="Z76" s="10">
        <v>19</v>
      </c>
      <c r="AA76" s="10">
        <v>15</v>
      </c>
      <c r="AB76" s="10">
        <v>24</v>
      </c>
      <c r="AC76" s="10">
        <v>22</v>
      </c>
      <c r="AD76" s="10">
        <v>29</v>
      </c>
      <c r="AE76" s="10"/>
      <c r="AF76" s="10"/>
      <c r="AG76" s="10"/>
      <c r="AH76" s="10"/>
      <c r="AI76" s="10"/>
      <c r="AJ76" s="10"/>
      <c r="AL76" s="11">
        <v>4399</v>
      </c>
      <c r="AM76" s="11">
        <v>4289</v>
      </c>
      <c r="AN76" s="11">
        <v>4217</v>
      </c>
      <c r="AO76" s="11">
        <v>4089</v>
      </c>
      <c r="AP76" s="11">
        <v>3982</v>
      </c>
      <c r="AQ76" s="11">
        <v>3879</v>
      </c>
      <c r="AR76" s="11">
        <v>3855</v>
      </c>
      <c r="AS76" s="11">
        <v>3867</v>
      </c>
      <c r="AT76" s="11">
        <v>3862</v>
      </c>
      <c r="AU76" s="11">
        <v>3841</v>
      </c>
      <c r="AV76" s="11">
        <v>3810</v>
      </c>
      <c r="AW76" s="11">
        <v>3750</v>
      </c>
      <c r="AX76" s="11">
        <v>3938</v>
      </c>
      <c r="AY76" s="11">
        <v>3933</v>
      </c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</row>
    <row r="77" spans="1:66">
      <c r="A77" s="84">
        <v>73</v>
      </c>
      <c r="B77" s="9" t="s">
        <v>36</v>
      </c>
      <c r="C77" s="10">
        <v>527</v>
      </c>
      <c r="D77" s="10">
        <v>183</v>
      </c>
      <c r="E77" s="10">
        <v>565</v>
      </c>
      <c r="F77" s="10">
        <v>237</v>
      </c>
      <c r="G77" s="10">
        <v>557</v>
      </c>
      <c r="H77" s="10">
        <v>294</v>
      </c>
      <c r="I77" s="10">
        <v>564</v>
      </c>
      <c r="J77" s="10">
        <v>326</v>
      </c>
      <c r="K77" s="10">
        <v>632</v>
      </c>
      <c r="L77" s="10">
        <v>483</v>
      </c>
      <c r="M77" s="10">
        <v>586</v>
      </c>
      <c r="N77" s="10">
        <v>579</v>
      </c>
      <c r="O77" s="10">
        <v>714</v>
      </c>
      <c r="P77" s="10">
        <v>467</v>
      </c>
      <c r="Q77" s="10">
        <v>675</v>
      </c>
      <c r="R77" s="10">
        <v>436</v>
      </c>
      <c r="S77" s="10">
        <v>666</v>
      </c>
      <c r="T77" s="10">
        <v>480</v>
      </c>
      <c r="U77" s="106">
        <v>711</v>
      </c>
      <c r="V77" s="106">
        <v>500</v>
      </c>
      <c r="W77" s="10">
        <v>662</v>
      </c>
      <c r="X77" s="10">
        <v>601</v>
      </c>
      <c r="Y77" s="10">
        <v>647</v>
      </c>
      <c r="Z77" s="10">
        <v>628</v>
      </c>
      <c r="AA77" s="10">
        <v>698</v>
      </c>
      <c r="AB77" s="10">
        <v>576</v>
      </c>
      <c r="AC77" s="10">
        <v>673</v>
      </c>
      <c r="AD77" s="10">
        <v>664</v>
      </c>
      <c r="AE77" s="10"/>
      <c r="AF77" s="10"/>
      <c r="AG77" s="10"/>
      <c r="AH77" s="10"/>
      <c r="AI77" s="10"/>
      <c r="AJ77" s="10"/>
      <c r="AL77" s="11">
        <v>157416</v>
      </c>
      <c r="AM77" s="11">
        <v>157740</v>
      </c>
      <c r="AN77" s="11">
        <v>158992</v>
      </c>
      <c r="AO77" s="11">
        <v>161724</v>
      </c>
      <c r="AP77" s="11">
        <v>163697</v>
      </c>
      <c r="AQ77" s="11">
        <v>165557</v>
      </c>
      <c r="AR77" s="11">
        <v>167933</v>
      </c>
      <c r="AS77" s="11">
        <v>173514</v>
      </c>
      <c r="AT77" s="11">
        <v>176196</v>
      </c>
      <c r="AU77" s="11">
        <v>178739</v>
      </c>
      <c r="AV77" s="11">
        <v>180735</v>
      </c>
      <c r="AW77" s="11">
        <v>175970</v>
      </c>
      <c r="AX77" s="11">
        <v>172316</v>
      </c>
      <c r="AY77" s="11">
        <v>178639</v>
      </c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</row>
    <row r="78" spans="1:66">
      <c r="A78" s="84">
        <v>74</v>
      </c>
      <c r="B78" s="9" t="s">
        <v>11</v>
      </c>
      <c r="C78" s="10">
        <v>740</v>
      </c>
      <c r="D78" s="10">
        <v>519</v>
      </c>
      <c r="E78" s="10">
        <v>840</v>
      </c>
      <c r="F78" s="10">
        <v>757</v>
      </c>
      <c r="G78" s="10">
        <v>917</v>
      </c>
      <c r="H78" s="10">
        <v>939</v>
      </c>
      <c r="I78" s="10">
        <v>877</v>
      </c>
      <c r="J78" s="10">
        <v>1059</v>
      </c>
      <c r="K78" s="10">
        <v>965</v>
      </c>
      <c r="L78" s="10">
        <v>1143</v>
      </c>
      <c r="M78" s="10">
        <v>963</v>
      </c>
      <c r="N78" s="10">
        <v>1251</v>
      </c>
      <c r="O78" s="10">
        <v>983</v>
      </c>
      <c r="P78" s="10">
        <v>1380</v>
      </c>
      <c r="Q78" s="10">
        <v>1190</v>
      </c>
      <c r="R78" s="10">
        <v>1540</v>
      </c>
      <c r="S78" s="10">
        <v>1168</v>
      </c>
      <c r="T78" s="10">
        <v>1453</v>
      </c>
      <c r="U78" s="106">
        <v>1263</v>
      </c>
      <c r="V78" s="106">
        <v>1608</v>
      </c>
      <c r="W78" s="10">
        <v>1258</v>
      </c>
      <c r="X78" s="10">
        <v>1575</v>
      </c>
      <c r="Y78" s="10">
        <v>1162</v>
      </c>
      <c r="Z78" s="10">
        <v>1294</v>
      </c>
      <c r="AA78" s="10">
        <v>1084</v>
      </c>
      <c r="AB78" s="10">
        <v>1143</v>
      </c>
      <c r="AC78" s="10">
        <v>1140</v>
      </c>
      <c r="AD78" s="10">
        <v>1354</v>
      </c>
      <c r="AE78" s="10"/>
      <c r="AF78" s="10"/>
      <c r="AG78" s="10"/>
      <c r="AH78" s="10"/>
      <c r="AI78" s="10"/>
      <c r="AJ78" s="10"/>
      <c r="AL78" s="11">
        <v>152564</v>
      </c>
      <c r="AM78" s="11">
        <v>160371</v>
      </c>
      <c r="AN78" s="11">
        <v>169471</v>
      </c>
      <c r="AO78" s="11">
        <v>179261</v>
      </c>
      <c r="AP78" s="11">
        <v>187006</v>
      </c>
      <c r="AQ78" s="11">
        <v>195397</v>
      </c>
      <c r="AR78" s="11">
        <v>204643</v>
      </c>
      <c r="AS78" s="11">
        <v>216438</v>
      </c>
      <c r="AT78" s="11">
        <v>223322</v>
      </c>
      <c r="AU78" s="11">
        <v>230238</v>
      </c>
      <c r="AV78" s="11">
        <v>236539</v>
      </c>
      <c r="AW78" s="11">
        <v>237932</v>
      </c>
      <c r="AX78" s="11">
        <v>236764</v>
      </c>
      <c r="AY78" s="11">
        <v>245029</v>
      </c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</row>
    <row r="79" spans="1:66">
      <c r="A79" s="84">
        <v>75</v>
      </c>
      <c r="B79" s="9" t="s">
        <v>37</v>
      </c>
      <c r="C79" s="10">
        <v>231</v>
      </c>
      <c r="D79" s="10">
        <v>58</v>
      </c>
      <c r="E79" s="10">
        <v>271</v>
      </c>
      <c r="F79" s="10">
        <v>190</v>
      </c>
      <c r="G79" s="10">
        <v>236</v>
      </c>
      <c r="H79" s="10">
        <v>222</v>
      </c>
      <c r="I79" s="10">
        <v>357</v>
      </c>
      <c r="J79" s="10">
        <v>282</v>
      </c>
      <c r="K79" s="10">
        <v>377</v>
      </c>
      <c r="L79" s="10">
        <v>327</v>
      </c>
      <c r="M79" s="10">
        <v>363</v>
      </c>
      <c r="N79" s="10">
        <v>360</v>
      </c>
      <c r="O79" s="10">
        <v>315</v>
      </c>
      <c r="P79" s="10">
        <v>353</v>
      </c>
      <c r="Q79" s="10">
        <v>376</v>
      </c>
      <c r="R79" s="10">
        <v>359</v>
      </c>
      <c r="S79" s="10">
        <v>282</v>
      </c>
      <c r="T79" s="10">
        <v>327</v>
      </c>
      <c r="U79" s="106">
        <v>295</v>
      </c>
      <c r="V79" s="106">
        <v>310</v>
      </c>
      <c r="W79" s="10">
        <v>299</v>
      </c>
      <c r="X79" s="10">
        <v>311</v>
      </c>
      <c r="Y79" s="10">
        <v>304</v>
      </c>
      <c r="Z79" s="10">
        <v>326</v>
      </c>
      <c r="AA79" s="10">
        <v>371</v>
      </c>
      <c r="AB79" s="10">
        <v>350</v>
      </c>
      <c r="AC79" s="10">
        <v>466</v>
      </c>
      <c r="AD79" s="10">
        <v>398</v>
      </c>
      <c r="AE79" s="10"/>
      <c r="AF79" s="10"/>
      <c r="AG79" s="10"/>
      <c r="AH79" s="10"/>
      <c r="AI79" s="10"/>
      <c r="AJ79" s="10"/>
      <c r="AL79" s="11">
        <v>35487</v>
      </c>
      <c r="AM79" s="11">
        <v>36043</v>
      </c>
      <c r="AN79" s="11">
        <v>36626</v>
      </c>
      <c r="AO79" s="11">
        <v>37345</v>
      </c>
      <c r="AP79" s="11">
        <v>38131</v>
      </c>
      <c r="AQ79" s="11">
        <v>38559</v>
      </c>
      <c r="AR79" s="11">
        <v>39249</v>
      </c>
      <c r="AS79" s="11">
        <v>40564</v>
      </c>
      <c r="AT79" s="11">
        <v>41429</v>
      </c>
      <c r="AU79" s="11">
        <v>42083</v>
      </c>
      <c r="AV79" s="11">
        <v>42662</v>
      </c>
      <c r="AW79" s="11">
        <v>43186</v>
      </c>
      <c r="AX79" s="11">
        <v>43635</v>
      </c>
      <c r="AY79" s="11">
        <v>44276</v>
      </c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</row>
    <row r="80" spans="1:66">
      <c r="A80" s="84">
        <v>76</v>
      </c>
      <c r="B80" s="9" t="s">
        <v>12</v>
      </c>
      <c r="C80" s="10">
        <v>990</v>
      </c>
      <c r="D80" s="10">
        <v>413</v>
      </c>
      <c r="E80" s="10">
        <v>845</v>
      </c>
      <c r="F80" s="10">
        <v>546</v>
      </c>
      <c r="G80" s="10">
        <v>892</v>
      </c>
      <c r="H80" s="10">
        <v>691</v>
      </c>
      <c r="I80" s="10">
        <v>1001</v>
      </c>
      <c r="J80" s="10">
        <v>813</v>
      </c>
      <c r="K80" s="10">
        <v>858</v>
      </c>
      <c r="L80" s="10">
        <v>882</v>
      </c>
      <c r="M80" s="10">
        <v>1033</v>
      </c>
      <c r="N80" s="10">
        <v>982</v>
      </c>
      <c r="O80" s="10">
        <v>999</v>
      </c>
      <c r="P80" s="10">
        <v>1173</v>
      </c>
      <c r="Q80" s="10">
        <v>1194</v>
      </c>
      <c r="R80" s="10">
        <v>1226</v>
      </c>
      <c r="S80" s="10">
        <v>1119</v>
      </c>
      <c r="T80" s="10">
        <v>1330</v>
      </c>
      <c r="U80" s="106">
        <v>1258</v>
      </c>
      <c r="V80" s="106">
        <v>1550</v>
      </c>
      <c r="W80" s="10">
        <v>1596</v>
      </c>
      <c r="X80" s="10">
        <v>1698</v>
      </c>
      <c r="Y80" s="10">
        <v>1461</v>
      </c>
      <c r="Z80" s="10">
        <v>1740</v>
      </c>
      <c r="AA80" s="10">
        <v>1657</v>
      </c>
      <c r="AB80" s="10">
        <v>1835</v>
      </c>
      <c r="AC80" s="10">
        <v>1606</v>
      </c>
      <c r="AD80" s="10">
        <v>1911</v>
      </c>
      <c r="AE80" s="10"/>
      <c r="AF80" s="10"/>
      <c r="AG80" s="10"/>
      <c r="AH80" s="10"/>
      <c r="AI80" s="10"/>
      <c r="AJ80" s="10"/>
      <c r="AL80" s="11">
        <v>154747</v>
      </c>
      <c r="AM80" s="11">
        <v>166038</v>
      </c>
      <c r="AN80" s="11">
        <v>179438</v>
      </c>
      <c r="AO80" s="11">
        <v>189618</v>
      </c>
      <c r="AP80" s="11">
        <v>199715</v>
      </c>
      <c r="AQ80" s="11">
        <v>209847</v>
      </c>
      <c r="AR80" s="11">
        <v>222656</v>
      </c>
      <c r="AS80" s="11">
        <v>241902</v>
      </c>
      <c r="AT80" s="11">
        <v>255322</v>
      </c>
      <c r="AU80" s="11">
        <v>270487</v>
      </c>
      <c r="AV80" s="11">
        <v>283294</v>
      </c>
      <c r="AW80" s="11">
        <v>289571</v>
      </c>
      <c r="AX80" s="11">
        <v>308623</v>
      </c>
      <c r="AY80" s="11">
        <v>324087</v>
      </c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</row>
    <row r="81" spans="1:66">
      <c r="A81" s="84">
        <v>77</v>
      </c>
      <c r="B81" s="9" t="s">
        <v>13</v>
      </c>
      <c r="C81" s="10">
        <v>807</v>
      </c>
      <c r="D81" s="10">
        <v>145</v>
      </c>
      <c r="E81" s="10">
        <v>908</v>
      </c>
      <c r="F81" s="10">
        <v>239</v>
      </c>
      <c r="G81" s="10">
        <v>892</v>
      </c>
      <c r="H81" s="10">
        <v>322</v>
      </c>
      <c r="I81" s="10">
        <v>863</v>
      </c>
      <c r="J81" s="10">
        <v>211</v>
      </c>
      <c r="K81" s="10">
        <v>840</v>
      </c>
      <c r="L81" s="10">
        <v>397</v>
      </c>
      <c r="M81" s="10">
        <v>899</v>
      </c>
      <c r="N81" s="10">
        <v>410</v>
      </c>
      <c r="O81" s="10">
        <v>1022</v>
      </c>
      <c r="P81" s="10">
        <v>431</v>
      </c>
      <c r="Q81" s="10">
        <v>1156</v>
      </c>
      <c r="R81" s="10">
        <v>389</v>
      </c>
      <c r="S81" s="10">
        <v>1085</v>
      </c>
      <c r="T81" s="10">
        <v>413</v>
      </c>
      <c r="U81" s="106">
        <v>1234</v>
      </c>
      <c r="V81" s="106">
        <v>435</v>
      </c>
      <c r="W81" s="10">
        <v>1192</v>
      </c>
      <c r="X81" s="10">
        <v>486</v>
      </c>
      <c r="Y81" s="10">
        <v>1170</v>
      </c>
      <c r="Z81" s="10">
        <v>570</v>
      </c>
      <c r="AA81" s="10">
        <v>1173</v>
      </c>
      <c r="AB81" s="10">
        <v>453</v>
      </c>
      <c r="AC81" s="10">
        <v>1129</v>
      </c>
      <c r="AD81" s="10">
        <v>389</v>
      </c>
      <c r="AE81" s="10"/>
      <c r="AF81" s="10"/>
      <c r="AG81" s="10"/>
      <c r="AH81" s="10"/>
      <c r="AI81" s="10"/>
      <c r="AJ81" s="10"/>
      <c r="AL81" s="11">
        <v>78521</v>
      </c>
      <c r="AM81" s="11">
        <v>79015</v>
      </c>
      <c r="AN81" s="11">
        <v>80607</v>
      </c>
      <c r="AO81" s="11">
        <v>83593</v>
      </c>
      <c r="AP81" s="11">
        <v>86506</v>
      </c>
      <c r="AQ81" s="11">
        <v>89151</v>
      </c>
      <c r="AR81" s="11">
        <v>91300</v>
      </c>
      <c r="AS81" s="11">
        <v>96368</v>
      </c>
      <c r="AT81" s="11">
        <v>98521</v>
      </c>
      <c r="AU81" s="11">
        <v>101495</v>
      </c>
      <c r="AV81" s="11">
        <v>103125</v>
      </c>
      <c r="AW81" s="11">
        <v>99622</v>
      </c>
      <c r="AX81" s="11">
        <v>92118</v>
      </c>
      <c r="AY81" s="11">
        <v>97448</v>
      </c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</row>
    <row r="82" spans="1:66">
      <c r="A82" s="84">
        <v>78</v>
      </c>
      <c r="B82" s="9" t="s">
        <v>38</v>
      </c>
      <c r="C82" s="10">
        <v>577</v>
      </c>
      <c r="D82" s="10">
        <v>272</v>
      </c>
      <c r="E82" s="10">
        <v>540</v>
      </c>
      <c r="F82" s="10">
        <v>376</v>
      </c>
      <c r="G82" s="10">
        <v>625</v>
      </c>
      <c r="H82" s="10">
        <v>436</v>
      </c>
      <c r="I82" s="10">
        <v>687</v>
      </c>
      <c r="J82" s="10">
        <v>598</v>
      </c>
      <c r="K82" s="10">
        <v>618</v>
      </c>
      <c r="L82" s="10">
        <v>564</v>
      </c>
      <c r="M82" s="10">
        <v>729</v>
      </c>
      <c r="N82" s="10">
        <v>802</v>
      </c>
      <c r="O82" s="10">
        <v>697</v>
      </c>
      <c r="P82" s="10">
        <v>739</v>
      </c>
      <c r="Q82" s="10">
        <v>717</v>
      </c>
      <c r="R82" s="10">
        <v>782</v>
      </c>
      <c r="S82" s="10">
        <v>641</v>
      </c>
      <c r="T82" s="10">
        <v>728</v>
      </c>
      <c r="U82" s="106">
        <v>665</v>
      </c>
      <c r="V82" s="106">
        <v>795</v>
      </c>
      <c r="W82" s="10">
        <v>690</v>
      </c>
      <c r="X82" s="10">
        <v>779</v>
      </c>
      <c r="Y82" s="10">
        <v>612</v>
      </c>
      <c r="Z82" s="10">
        <v>809</v>
      </c>
      <c r="AA82" s="10">
        <v>728</v>
      </c>
      <c r="AB82" s="10">
        <v>840</v>
      </c>
      <c r="AC82" s="10">
        <v>758</v>
      </c>
      <c r="AD82" s="10">
        <v>772</v>
      </c>
      <c r="AE82" s="10"/>
      <c r="AF82" s="10"/>
      <c r="AG82" s="10"/>
      <c r="AH82" s="10"/>
      <c r="AI82" s="10"/>
      <c r="AJ82" s="10"/>
      <c r="AL82" s="11">
        <v>148512</v>
      </c>
      <c r="AM82" s="11">
        <v>148754</v>
      </c>
      <c r="AN82" s="11">
        <v>149031</v>
      </c>
      <c r="AO82" s="11">
        <v>149538</v>
      </c>
      <c r="AP82" s="11">
        <v>150098</v>
      </c>
      <c r="AQ82" s="11">
        <v>150661</v>
      </c>
      <c r="AR82" s="11">
        <v>152246</v>
      </c>
      <c r="AS82" s="11">
        <v>156982</v>
      </c>
      <c r="AT82" s="11">
        <v>158173</v>
      </c>
      <c r="AU82" s="11">
        <v>159462</v>
      </c>
      <c r="AV82" s="11">
        <v>159955</v>
      </c>
      <c r="AW82" s="11">
        <v>158831</v>
      </c>
      <c r="AX82" s="11">
        <v>157339</v>
      </c>
      <c r="AY82" s="11">
        <v>158694</v>
      </c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</row>
    <row r="83" spans="1:66">
      <c r="A83" s="84">
        <v>79</v>
      </c>
      <c r="B83" s="9" t="s">
        <v>78</v>
      </c>
      <c r="C83" s="10">
        <v>26</v>
      </c>
      <c r="D83" s="10">
        <v>6</v>
      </c>
      <c r="E83" s="10">
        <v>42</v>
      </c>
      <c r="F83" s="10">
        <v>22</v>
      </c>
      <c r="G83" s="10">
        <v>45</v>
      </c>
      <c r="H83" s="10">
        <v>37</v>
      </c>
      <c r="I83" s="10">
        <v>27</v>
      </c>
      <c r="J83" s="10">
        <v>49</v>
      </c>
      <c r="K83" s="10">
        <v>28</v>
      </c>
      <c r="L83" s="10">
        <v>39</v>
      </c>
      <c r="M83" s="10">
        <v>61</v>
      </c>
      <c r="N83" s="10">
        <v>62</v>
      </c>
      <c r="O83" s="10">
        <v>101</v>
      </c>
      <c r="P83" s="10">
        <v>66</v>
      </c>
      <c r="Q83" s="10">
        <v>93</v>
      </c>
      <c r="R83" s="10">
        <v>62</v>
      </c>
      <c r="S83" s="10">
        <v>64</v>
      </c>
      <c r="T83" s="10">
        <v>61</v>
      </c>
      <c r="U83" s="106">
        <v>75</v>
      </c>
      <c r="V83" s="106">
        <v>115</v>
      </c>
      <c r="W83" s="10">
        <v>53</v>
      </c>
      <c r="X83" s="10">
        <v>49</v>
      </c>
      <c r="Y83" s="10">
        <v>47</v>
      </c>
      <c r="Z83" s="10">
        <v>50</v>
      </c>
      <c r="AA83" s="10">
        <v>48</v>
      </c>
      <c r="AB83" s="10">
        <v>57</v>
      </c>
      <c r="AC83" s="10">
        <v>43</v>
      </c>
      <c r="AD83" s="10">
        <v>59</v>
      </c>
      <c r="AE83" s="10"/>
      <c r="AF83" s="10"/>
      <c r="AG83" s="10"/>
      <c r="AH83" s="10"/>
      <c r="AI83" s="10"/>
      <c r="AJ83" s="10"/>
      <c r="AL83" s="11">
        <v>7327</v>
      </c>
      <c r="AM83" s="11">
        <v>7153</v>
      </c>
      <c r="AN83" s="11">
        <v>7115</v>
      </c>
      <c r="AO83" s="11">
        <v>7018</v>
      </c>
      <c r="AP83" s="11">
        <v>6892</v>
      </c>
      <c r="AQ83" s="11">
        <v>6759</v>
      </c>
      <c r="AR83" s="11">
        <v>6704</v>
      </c>
      <c r="AS83" s="11">
        <v>6673</v>
      </c>
      <c r="AT83" s="11">
        <v>6658</v>
      </c>
      <c r="AU83" s="11">
        <v>6639</v>
      </c>
      <c r="AV83" s="11">
        <v>6588</v>
      </c>
      <c r="AW83" s="11">
        <v>6451</v>
      </c>
      <c r="AX83" s="11">
        <v>6435</v>
      </c>
      <c r="AY83" s="11">
        <v>6389</v>
      </c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</row>
    <row r="84" spans="1:66">
      <c r="A84" s="84">
        <v>80</v>
      </c>
      <c r="B84" s="15" t="s">
        <v>93</v>
      </c>
      <c r="C84" s="16">
        <v>36663</v>
      </c>
      <c r="D84" s="16">
        <v>14425</v>
      </c>
      <c r="E84" s="16">
        <v>36610</v>
      </c>
      <c r="F84" s="16">
        <v>21719</v>
      </c>
      <c r="G84" s="16">
        <v>37867</v>
      </c>
      <c r="H84" s="16">
        <v>26079</v>
      </c>
      <c r="I84" s="16">
        <v>38180</v>
      </c>
      <c r="J84" s="16">
        <v>28591</v>
      </c>
      <c r="K84" s="16">
        <v>38918</v>
      </c>
      <c r="L84" s="16">
        <v>30294</v>
      </c>
      <c r="M84" s="10">
        <v>40890</v>
      </c>
      <c r="N84" s="10">
        <v>35700</v>
      </c>
      <c r="O84" s="16">
        <v>43295</v>
      </c>
      <c r="P84" s="16">
        <v>35989</v>
      </c>
      <c r="Q84" s="16">
        <f>SUM(Q5:Q83)</f>
        <v>43763</v>
      </c>
      <c r="R84" s="16">
        <f>SUM(R5:R83)</f>
        <v>35517</v>
      </c>
      <c r="S84" s="16">
        <v>44644</v>
      </c>
      <c r="T84" s="16">
        <v>36566</v>
      </c>
      <c r="U84" s="107">
        <v>43779</v>
      </c>
      <c r="V84" s="107">
        <v>38282</v>
      </c>
      <c r="W84" s="16">
        <v>45063</v>
      </c>
      <c r="X84" s="16">
        <v>40364</v>
      </c>
      <c r="Y84" s="16">
        <v>43336</v>
      </c>
      <c r="Z84" s="16">
        <v>38823</v>
      </c>
      <c r="AA84" s="16">
        <v>45688</v>
      </c>
      <c r="AB84" s="16">
        <v>37857</v>
      </c>
      <c r="AC84" s="16">
        <v>47959</v>
      </c>
      <c r="AD84" s="16">
        <v>40384</v>
      </c>
      <c r="AE84" s="16"/>
      <c r="AF84" s="16"/>
      <c r="AG84" s="16"/>
      <c r="AH84" s="16"/>
      <c r="AI84" s="16"/>
      <c r="AJ84" s="16"/>
      <c r="AL84" s="17">
        <f>SUM(AL5:AL83)</f>
        <v>5467665</v>
      </c>
      <c r="AM84" s="17">
        <f t="shared" ref="AM84" si="0">SUM(AM5:AM83)</f>
        <v>5533754</v>
      </c>
      <c r="AN84">
        <v>5632521</v>
      </c>
      <c r="AO84">
        <v>5735007</v>
      </c>
      <c r="AP84">
        <v>5841667</v>
      </c>
      <c r="AQ84">
        <v>5937481</v>
      </c>
      <c r="AR84">
        <v>6069636</v>
      </c>
      <c r="AS84">
        <v>6323606</v>
      </c>
      <c r="AT84" s="17">
        <v>6460675</v>
      </c>
      <c r="AU84" s="17">
        <v>6596039</v>
      </c>
      <c r="AV84" s="17">
        <v>6696670</v>
      </c>
      <c r="AW84" s="17">
        <v>6649066</v>
      </c>
      <c r="AX84" s="11">
        <v>6619863</v>
      </c>
      <c r="AY84" s="11">
        <v>6815441</v>
      </c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</row>
    <row r="85" spans="1:66">
      <c r="B85" s="18"/>
      <c r="C85" s="19"/>
      <c r="D85" s="20"/>
      <c r="E85" s="20"/>
      <c r="F85" s="20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1:66">
      <c r="B86" s="135"/>
      <c r="C86" s="135"/>
      <c r="D86" s="135"/>
      <c r="E86" s="135"/>
      <c r="F86" s="135"/>
      <c r="G86" s="135"/>
      <c r="H86" s="135"/>
      <c r="I86" s="135"/>
      <c r="J86" s="135"/>
      <c r="K86" s="135"/>
      <c r="L86" s="135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</row>
    <row r="101" spans="1:36" ht="18">
      <c r="B101" s="30" t="s">
        <v>86</v>
      </c>
    </row>
    <row r="103" spans="1:36" ht="15.6" thickBot="1">
      <c r="C103" s="6" t="s">
        <v>81</v>
      </c>
      <c r="D103" s="6" t="s">
        <v>81</v>
      </c>
      <c r="E103" s="6" t="s">
        <v>82</v>
      </c>
      <c r="F103" s="6" t="s">
        <v>82</v>
      </c>
      <c r="G103" s="6" t="s">
        <v>83</v>
      </c>
      <c r="H103" s="6" t="s">
        <v>83</v>
      </c>
      <c r="I103" s="6" t="s">
        <v>84</v>
      </c>
      <c r="J103" s="6" t="s">
        <v>84</v>
      </c>
      <c r="K103" s="6" t="s">
        <v>85</v>
      </c>
      <c r="L103" s="6" t="s">
        <v>85</v>
      </c>
      <c r="M103" s="6" t="s">
        <v>110</v>
      </c>
      <c r="N103" s="6" t="s">
        <v>110</v>
      </c>
      <c r="O103" s="6" t="s">
        <v>111</v>
      </c>
      <c r="P103" s="6" t="s">
        <v>111</v>
      </c>
      <c r="Q103" s="6" t="s">
        <v>112</v>
      </c>
      <c r="R103" s="6" t="s">
        <v>112</v>
      </c>
      <c r="S103" s="6" t="s">
        <v>113</v>
      </c>
      <c r="T103" s="6" t="s">
        <v>113</v>
      </c>
      <c r="U103" s="6" t="s">
        <v>118</v>
      </c>
      <c r="V103" s="6" t="s">
        <v>118</v>
      </c>
      <c r="W103" s="6" t="s">
        <v>119</v>
      </c>
      <c r="X103" s="6" t="s">
        <v>119</v>
      </c>
      <c r="Y103" s="6" t="s">
        <v>120</v>
      </c>
      <c r="Z103" s="6" t="s">
        <v>120</v>
      </c>
      <c r="AA103" s="6" t="s">
        <v>121</v>
      </c>
      <c r="AB103" s="6" t="s">
        <v>121</v>
      </c>
      <c r="AC103" s="6" t="s">
        <v>132</v>
      </c>
      <c r="AD103" s="6" t="s">
        <v>132</v>
      </c>
      <c r="AE103" s="6" t="s">
        <v>133</v>
      </c>
      <c r="AF103" s="6" t="s">
        <v>133</v>
      </c>
      <c r="AG103" s="6" t="s">
        <v>134</v>
      </c>
      <c r="AH103" s="6" t="s">
        <v>134</v>
      </c>
      <c r="AI103" s="6" t="s">
        <v>135</v>
      </c>
      <c r="AJ103" s="6" t="s">
        <v>136</v>
      </c>
    </row>
    <row r="104" spans="1:36" ht="26.4">
      <c r="C104" s="8" t="s">
        <v>79</v>
      </c>
      <c r="D104" s="8" t="s">
        <v>80</v>
      </c>
      <c r="E104" s="8" t="s">
        <v>79</v>
      </c>
      <c r="F104" s="8" t="s">
        <v>80</v>
      </c>
      <c r="G104" s="8" t="s">
        <v>79</v>
      </c>
      <c r="H104" s="8" t="s">
        <v>80</v>
      </c>
      <c r="I104" s="8" t="s">
        <v>79</v>
      </c>
      <c r="J104" s="8" t="s">
        <v>80</v>
      </c>
      <c r="K104" s="8" t="s">
        <v>79</v>
      </c>
      <c r="L104" s="8" t="s">
        <v>80</v>
      </c>
      <c r="M104" s="8" t="s">
        <v>79</v>
      </c>
      <c r="N104" s="8" t="s">
        <v>80</v>
      </c>
      <c r="O104" s="8" t="s">
        <v>79</v>
      </c>
      <c r="P104" s="8" t="s">
        <v>80</v>
      </c>
      <c r="Q104" s="8" t="s">
        <v>79</v>
      </c>
      <c r="R104" s="8" t="s">
        <v>80</v>
      </c>
      <c r="S104" s="8" t="s">
        <v>79</v>
      </c>
      <c r="T104" s="8" t="s">
        <v>80</v>
      </c>
      <c r="U104" s="8" t="s">
        <v>79</v>
      </c>
      <c r="V104" s="8" t="s">
        <v>80</v>
      </c>
      <c r="W104" s="8" t="s">
        <v>79</v>
      </c>
      <c r="X104" s="8" t="s">
        <v>80</v>
      </c>
      <c r="Y104" s="8" t="s">
        <v>79</v>
      </c>
      <c r="Z104" s="8" t="s">
        <v>80</v>
      </c>
      <c r="AA104" s="8" t="s">
        <v>79</v>
      </c>
      <c r="AB104" s="8" t="s">
        <v>80</v>
      </c>
      <c r="AC104" s="8" t="s">
        <v>79</v>
      </c>
      <c r="AD104" s="8" t="s">
        <v>80</v>
      </c>
      <c r="AE104" s="8" t="s">
        <v>79</v>
      </c>
      <c r="AF104" s="8" t="s">
        <v>80</v>
      </c>
      <c r="AG104" s="8" t="s">
        <v>79</v>
      </c>
      <c r="AH104" s="8" t="s">
        <v>80</v>
      </c>
      <c r="AI104" s="8" t="s">
        <v>79</v>
      </c>
      <c r="AJ104" s="8" t="s">
        <v>80</v>
      </c>
    </row>
    <row r="105" spans="1:36">
      <c r="A105" s="84">
        <v>1</v>
      </c>
      <c r="B105" s="9" t="s">
        <v>14</v>
      </c>
      <c r="C105" s="10">
        <f>C5/AL5*100000</f>
        <v>344.82758620689657</v>
      </c>
      <c r="D105" s="10">
        <f t="shared" ref="D105:D136" si="1">D5/AL5*100000</f>
        <v>65.681444991789817</v>
      </c>
      <c r="E105" s="10">
        <f t="shared" ref="E105:E136" si="2">E5/AM5*100000</f>
        <v>363.54622820788234</v>
      </c>
      <c r="F105" s="10">
        <f t="shared" ref="F105:F136" si="3">F5/AM5*100000</f>
        <v>223.08518549120052</v>
      </c>
      <c r="G105" s="10">
        <f t="shared" ref="G105:G136" si="4">G5/AN5*100000</f>
        <v>453.12242544076457</v>
      </c>
      <c r="H105" s="10">
        <f t="shared" ref="H105:H136" si="5">H5/AN5*100000</f>
        <v>263.63486571099025</v>
      </c>
      <c r="I105" s="10">
        <f t="shared" ref="I105:I136" si="6">I5/AO5*100000</f>
        <v>448.35602789770837</v>
      </c>
      <c r="J105" s="10">
        <f t="shared" ref="J105:J136" si="7">J5/AO5*100000</f>
        <v>224.17801394885419</v>
      </c>
      <c r="K105" s="10">
        <f t="shared" ref="K105:K136" si="8">K5/AP5*100000</f>
        <v>640.17292983039567</v>
      </c>
      <c r="L105" s="10">
        <f>L5/AP5*100000</f>
        <v>157.96474891918857</v>
      </c>
      <c r="M105" s="10">
        <f>M5/AQ5*100000</f>
        <v>514.42064429077413</v>
      </c>
      <c r="N105" s="10">
        <f>N5/AQ5*100000</f>
        <v>379.49063923089898</v>
      </c>
      <c r="O105" s="10">
        <f>O5/AR5*100000</f>
        <v>449.62531223980017</v>
      </c>
      <c r="P105" s="10">
        <f>P5/AR5*100000</f>
        <v>366.36136552872608</v>
      </c>
      <c r="Q105" s="10">
        <f t="shared" ref="Q105:Q136" si="9">Q5/AS5*100000</f>
        <v>823.01238513783449</v>
      </c>
      <c r="R105" s="10">
        <f t="shared" ref="R105:R136" si="10">R5/AS5*100000</f>
        <v>399.52057530962838</v>
      </c>
      <c r="S105" s="10">
        <f t="shared" ref="S105:S136" si="11">S5/AT5*100000</f>
        <v>1131.1861743912018</v>
      </c>
      <c r="T105" s="10">
        <f>T5/AT5*100000</f>
        <v>487.03849175176748</v>
      </c>
      <c r="U105" s="10">
        <f>U5/AU5*100000</f>
        <v>476.04182924925863</v>
      </c>
      <c r="V105" s="10">
        <f>V5/AU5*100000</f>
        <v>476.04182924925863</v>
      </c>
      <c r="W105" s="10">
        <f>W5/AV5*100000</f>
        <v>393.12418099128956</v>
      </c>
      <c r="X105" s="10">
        <f>X5/AV5*100000</f>
        <v>670.62360286749401</v>
      </c>
      <c r="Y105" s="10">
        <f>Y5/AW5*100000</f>
        <v>466.75338587497134</v>
      </c>
      <c r="Z105" s="10">
        <f>Z5/AW5*100000</f>
        <v>367.28135281964956</v>
      </c>
      <c r="AA105" s="10">
        <f>AA5/AX5*100000</f>
        <v>333.96584440227707</v>
      </c>
      <c r="AB105" s="10">
        <f>AB5/AX5*100000</f>
        <v>963.94686907020878</v>
      </c>
      <c r="AC105" s="10">
        <f>AC5/AY5*100000</f>
        <v>470.3383401608254</v>
      </c>
      <c r="AD105" s="10">
        <f>AD5/AY5*100000</f>
        <v>1001.3654984069186</v>
      </c>
      <c r="AE105" s="10"/>
      <c r="AF105" s="10"/>
      <c r="AG105" s="10"/>
      <c r="AH105" s="10"/>
      <c r="AI105" s="10"/>
      <c r="AJ105" s="10"/>
    </row>
    <row r="106" spans="1:36">
      <c r="A106" s="84">
        <v>2</v>
      </c>
      <c r="B106" s="9" t="s">
        <v>49</v>
      </c>
      <c r="C106" s="10">
        <f t="shared" ref="C106:C169" si="12">C6/AL6*100000</f>
        <v>1219.7262197262196</v>
      </c>
      <c r="D106" s="10">
        <f t="shared" si="1"/>
        <v>412.42541242541245</v>
      </c>
      <c r="E106" s="10">
        <f t="shared" si="2"/>
        <v>1336.638045498805</v>
      </c>
      <c r="F106" s="10">
        <f t="shared" si="3"/>
        <v>858.63503585022568</v>
      </c>
      <c r="G106" s="10">
        <f t="shared" si="4"/>
        <v>1127.2567151034787</v>
      </c>
      <c r="H106" s="10">
        <f t="shared" si="5"/>
        <v>1250.5504183179216</v>
      </c>
      <c r="I106" s="10">
        <f t="shared" si="6"/>
        <v>1597.2160256982243</v>
      </c>
      <c r="J106" s="10">
        <f t="shared" si="7"/>
        <v>981.52940126706517</v>
      </c>
      <c r="K106" s="10">
        <f t="shared" si="8"/>
        <v>1815.092989985694</v>
      </c>
      <c r="L106" s="10">
        <f t="shared" ref="L106:L169" si="13">L6/AP6*100000</f>
        <v>1055.0786838340487</v>
      </c>
      <c r="M106" s="10">
        <f t="shared" ref="M106:M137" si="14">M6/AR6*100000</f>
        <v>2231.8998366902561</v>
      </c>
      <c r="N106" s="10">
        <f t="shared" ref="N106:N169" si="15">N6/AR6*100000</f>
        <v>1052.4405733986571</v>
      </c>
      <c r="O106" s="10">
        <f t="shared" ref="O106:O169" si="16">O6/AR6*100000</f>
        <v>1342.7690074396662</v>
      </c>
      <c r="P106" s="10">
        <f t="shared" ref="P106:P136" si="17">P6/AR6*100000</f>
        <v>1097.8043912175649</v>
      </c>
      <c r="Q106" s="10">
        <f t="shared" si="9"/>
        <v>1356.3081122579545</v>
      </c>
      <c r="R106" s="10">
        <f t="shared" si="10"/>
        <v>1185.7033182632431</v>
      </c>
      <c r="S106" s="10">
        <f t="shared" si="11"/>
        <v>1153.0309453158118</v>
      </c>
      <c r="T106" s="10">
        <f t="shared" ref="T106:T169" si="18">T6/AT6*100000</f>
        <v>1110.6401017380247</v>
      </c>
      <c r="U106" s="10">
        <f t="shared" ref="U106:U169" si="19">U6/AU6*100000</f>
        <v>1257.9147319544113</v>
      </c>
      <c r="V106" s="10">
        <f t="shared" ref="V106:V169" si="20">V6/AU6*100000</f>
        <v>1165.0485436893205</v>
      </c>
      <c r="W106" s="10">
        <f t="shared" ref="W106:W169" si="21">W6/AV6*100000</f>
        <v>1654.8265775177601</v>
      </c>
      <c r="X106" s="10">
        <f t="shared" ref="X106:X169" si="22">X6/AV6*100000</f>
        <v>1353.9490179690765</v>
      </c>
      <c r="Y106" s="10">
        <f>Y6/AW6*100000</f>
        <v>1400.7716826035899</v>
      </c>
      <c r="Z106" s="10">
        <f>Z6/AW6*100000</f>
        <v>880.72471061902365</v>
      </c>
      <c r="AA106" s="10">
        <f t="shared" ref="AA106:AA169" si="23">AA6/AX6*100000</f>
        <v>2342.2195724384637</v>
      </c>
      <c r="AB106" s="10">
        <f t="shared" ref="AB106:AB169" si="24">AB6/AX6*100000</f>
        <v>936.88782897538533</v>
      </c>
      <c r="AC106" s="10">
        <f t="shared" ref="AC106:AC169" si="25">AC6/AY6*100000</f>
        <v>975.77676966532567</v>
      </c>
      <c r="AD106" s="10">
        <f t="shared" ref="AD106:AD169" si="26">AD6/AY6*100000</f>
        <v>1129.8467859282719</v>
      </c>
      <c r="AE106" s="10"/>
      <c r="AF106" s="10"/>
      <c r="AG106" s="10"/>
      <c r="AH106" s="10"/>
      <c r="AI106" s="10"/>
      <c r="AJ106" s="10"/>
    </row>
    <row r="107" spans="1:36">
      <c r="A107" s="84">
        <v>3</v>
      </c>
      <c r="B107" s="9" t="s">
        <v>50</v>
      </c>
      <c r="C107" s="10">
        <f t="shared" si="12"/>
        <v>958.60287367364811</v>
      </c>
      <c r="D107" s="10">
        <f t="shared" si="1"/>
        <v>405.64486859241231</v>
      </c>
      <c r="E107" s="10">
        <f t="shared" si="2"/>
        <v>1066.2372246255538</v>
      </c>
      <c r="F107" s="10">
        <f t="shared" si="3"/>
        <v>676.7922363615312</v>
      </c>
      <c r="G107" s="10">
        <f t="shared" si="4"/>
        <v>997.19506661716787</v>
      </c>
      <c r="H107" s="10">
        <f t="shared" si="5"/>
        <v>741.45114053541226</v>
      </c>
      <c r="I107" s="10">
        <f t="shared" si="6"/>
        <v>888.695229216489</v>
      </c>
      <c r="J107" s="10">
        <f t="shared" si="7"/>
        <v>636.37469093267396</v>
      </c>
      <c r="K107" s="10">
        <f t="shared" si="8"/>
        <v>876.51944995662279</v>
      </c>
      <c r="L107" s="10">
        <f t="shared" si="13"/>
        <v>799.73674501161713</v>
      </c>
      <c r="M107" s="10">
        <f t="shared" si="14"/>
        <v>912.81597476049399</v>
      </c>
      <c r="N107" s="10">
        <f t="shared" si="15"/>
        <v>713.70859143549694</v>
      </c>
      <c r="O107" s="10">
        <f t="shared" si="16"/>
        <v>1070.5628871532454</v>
      </c>
      <c r="P107" s="10">
        <f t="shared" si="17"/>
        <v>726.21291985687355</v>
      </c>
      <c r="Q107" s="10">
        <f t="shared" si="9"/>
        <v>984.54352119094631</v>
      </c>
      <c r="R107" s="10">
        <f t="shared" si="10"/>
        <v>841.18183199149325</v>
      </c>
      <c r="S107" s="10">
        <f t="shared" si="11"/>
        <v>872.11740041928715</v>
      </c>
      <c r="T107" s="10">
        <f t="shared" si="18"/>
        <v>739.80899138131838</v>
      </c>
      <c r="U107" s="10">
        <f t="shared" si="19"/>
        <v>737.86585087438937</v>
      </c>
      <c r="V107" s="10">
        <f t="shared" si="20"/>
        <v>662.07022510387651</v>
      </c>
      <c r="W107" s="10">
        <f t="shared" si="21"/>
        <v>714.79243182083496</v>
      </c>
      <c r="X107" s="10">
        <f t="shared" si="22"/>
        <v>687.85301856125568</v>
      </c>
      <c r="Y107" s="10">
        <f t="shared" ref="Y107:Y170" si="27">Y7/AW7*100000</f>
        <v>711.23755334281657</v>
      </c>
      <c r="Z107" s="10">
        <f t="shared" ref="Z107:Z170" si="28">Z7/AW7*100000</f>
        <v>586.6605408939505</v>
      </c>
      <c r="AA107" s="10">
        <f t="shared" si="23"/>
        <v>638.77355477483241</v>
      </c>
      <c r="AB107" s="10">
        <f t="shared" si="24"/>
        <v>555.90563415539464</v>
      </c>
      <c r="AC107" s="10">
        <f t="shared" si="25"/>
        <v>1009.8445025690512</v>
      </c>
      <c r="AD107" s="10">
        <f t="shared" si="26"/>
        <v>781.29629159365811</v>
      </c>
      <c r="AE107" s="10"/>
      <c r="AF107" s="10"/>
      <c r="AG107" s="10"/>
      <c r="AH107" s="10"/>
      <c r="AI107" s="10"/>
      <c r="AJ107" s="10"/>
    </row>
    <row r="108" spans="1:36">
      <c r="A108" s="84">
        <v>4</v>
      </c>
      <c r="B108" s="9" t="s">
        <v>0</v>
      </c>
      <c r="C108" s="10">
        <f t="shared" si="12"/>
        <v>503.8111930868626</v>
      </c>
      <c r="D108" s="10">
        <f t="shared" si="1"/>
        <v>237.23148412342559</v>
      </c>
      <c r="E108" s="10">
        <f t="shared" si="2"/>
        <v>519.87418718730135</v>
      </c>
      <c r="F108" s="10">
        <f t="shared" si="3"/>
        <v>377.27546813122342</v>
      </c>
      <c r="G108" s="10">
        <f t="shared" si="4"/>
        <v>522.08120183902099</v>
      </c>
      <c r="H108" s="10">
        <f t="shared" si="5"/>
        <v>469.46836754516607</v>
      </c>
      <c r="I108" s="10">
        <f>I8/AO8*100000</f>
        <v>469.17051616790519</v>
      </c>
      <c r="J108" s="10">
        <f t="shared" si="7"/>
        <v>410.52420164691711</v>
      </c>
      <c r="K108" s="10">
        <f t="shared" si="8"/>
        <v>580.86260886193952</v>
      </c>
      <c r="L108" s="10">
        <f t="shared" si="13"/>
        <v>405.56799439057232</v>
      </c>
      <c r="M108" s="10">
        <f t="shared" si="14"/>
        <v>475.77685439506689</v>
      </c>
      <c r="N108" s="10">
        <f t="shared" si="15"/>
        <v>485.94971476864566</v>
      </c>
      <c r="O108" s="10">
        <f t="shared" si="16"/>
        <v>558.72479282578581</v>
      </c>
      <c r="P108" s="10">
        <f t="shared" si="17"/>
        <v>431.17277429552939</v>
      </c>
      <c r="Q108" s="10">
        <f t="shared" si="9"/>
        <v>462.34372704710808</v>
      </c>
      <c r="R108" s="10">
        <f t="shared" si="10"/>
        <v>400.49172342876579</v>
      </c>
      <c r="S108" s="10">
        <f t="shared" si="11"/>
        <v>502.92927509079601</v>
      </c>
      <c r="T108" s="10">
        <f t="shared" si="18"/>
        <v>395.43294148360297</v>
      </c>
      <c r="U108" s="10">
        <f t="shared" si="19"/>
        <v>524.95232885870348</v>
      </c>
      <c r="V108" s="10">
        <f t="shared" si="20"/>
        <v>364.65574218839026</v>
      </c>
      <c r="W108" s="10">
        <f t="shared" si="21"/>
        <v>463.08928300742758</v>
      </c>
      <c r="X108" s="10">
        <f t="shared" si="22"/>
        <v>397.90814006366531</v>
      </c>
      <c r="Y108" s="10">
        <f t="shared" si="27"/>
        <v>513.1891148260645</v>
      </c>
      <c r="Z108" s="10">
        <f t="shared" si="28"/>
        <v>357.06832989403881</v>
      </c>
      <c r="AA108" s="10">
        <f t="shared" si="23"/>
        <v>506.01879498381368</v>
      </c>
      <c r="AB108" s="10">
        <f t="shared" si="24"/>
        <v>322.94056636389354</v>
      </c>
      <c r="AC108" s="10">
        <f t="shared" si="25"/>
        <v>574.83680807394956</v>
      </c>
      <c r="AD108" s="10">
        <f t="shared" si="26"/>
        <v>364.19191061866326</v>
      </c>
      <c r="AE108" s="10"/>
      <c r="AF108" s="10"/>
      <c r="AG108" s="10"/>
      <c r="AH108" s="10"/>
      <c r="AI108" s="10"/>
      <c r="AJ108" s="10"/>
    </row>
    <row r="109" spans="1:36">
      <c r="A109" s="84">
        <v>5</v>
      </c>
      <c r="B109" s="9" t="s">
        <v>15</v>
      </c>
      <c r="C109" s="10">
        <f t="shared" si="12"/>
        <v>848.60828241683646</v>
      </c>
      <c r="D109" s="10">
        <f t="shared" si="1"/>
        <v>461.64290563475896</v>
      </c>
      <c r="E109" s="10">
        <f t="shared" si="2"/>
        <v>909.27258193445243</v>
      </c>
      <c r="F109" s="10">
        <f t="shared" si="3"/>
        <v>549.56035171862516</v>
      </c>
      <c r="G109" s="10">
        <f t="shared" si="4"/>
        <v>774.71234309623435</v>
      </c>
      <c r="H109" s="10">
        <f t="shared" si="5"/>
        <v>859.70188284518827</v>
      </c>
      <c r="I109" s="10">
        <f t="shared" si="6"/>
        <v>922.28313447275082</v>
      </c>
      <c r="J109" s="10">
        <f t="shared" si="7"/>
        <v>977.10415994840378</v>
      </c>
      <c r="K109" s="10">
        <f t="shared" si="8"/>
        <v>904.40502166144904</v>
      </c>
      <c r="L109" s="10">
        <f t="shared" si="13"/>
        <v>1008.7594472377699</v>
      </c>
      <c r="M109" s="10">
        <f t="shared" si="14"/>
        <v>983.31709693131995</v>
      </c>
      <c r="N109" s="10">
        <f t="shared" si="15"/>
        <v>952.87384315635666</v>
      </c>
      <c r="O109" s="10">
        <f>O9/AR9*100000</f>
        <v>962.00681928884558</v>
      </c>
      <c r="P109" s="10">
        <f t="shared" si="17"/>
        <v>672.79590842669268</v>
      </c>
      <c r="Q109" s="10">
        <f t="shared" si="9"/>
        <v>786.02109692312195</v>
      </c>
      <c r="R109" s="10">
        <f t="shared" si="10"/>
        <v>730.50287818134007</v>
      </c>
      <c r="S109" s="10">
        <f t="shared" si="11"/>
        <v>614.26104679140599</v>
      </c>
      <c r="T109" s="10">
        <f t="shared" si="18"/>
        <v>928.468310357517</v>
      </c>
      <c r="U109" s="10">
        <f t="shared" si="19"/>
        <v>586.45374449339204</v>
      </c>
      <c r="V109" s="10">
        <f t="shared" si="20"/>
        <v>803.9647577092511</v>
      </c>
      <c r="W109" s="10">
        <f t="shared" si="21"/>
        <v>785.15155561490189</v>
      </c>
      <c r="X109" s="10">
        <f t="shared" si="22"/>
        <v>1426.0916010148217</v>
      </c>
      <c r="Y109" s="10">
        <f t="shared" si="27"/>
        <v>736.63876368319382</v>
      </c>
      <c r="Z109" s="10">
        <f t="shared" si="28"/>
        <v>1089.504185447521</v>
      </c>
      <c r="AA109" s="10">
        <f t="shared" si="23"/>
        <v>704.34345128291125</v>
      </c>
      <c r="AB109" s="10">
        <f t="shared" si="24"/>
        <v>972.66476605735363</v>
      </c>
      <c r="AC109" s="10">
        <f t="shared" si="25"/>
        <v>833.15780851412387</v>
      </c>
      <c r="AD109" s="10">
        <f t="shared" si="26"/>
        <v>1057.8295771022022</v>
      </c>
      <c r="AE109" s="10"/>
      <c r="AF109" s="10"/>
      <c r="AG109" s="10"/>
      <c r="AH109" s="10"/>
      <c r="AI109" s="10"/>
      <c r="AJ109" s="10"/>
    </row>
    <row r="110" spans="1:36">
      <c r="A110" s="84">
        <v>6</v>
      </c>
      <c r="B110" s="9" t="s">
        <v>16</v>
      </c>
      <c r="C110" s="10">
        <f t="shared" si="12"/>
        <v>462.88642750867911</v>
      </c>
      <c r="D110" s="10">
        <f t="shared" si="1"/>
        <v>321.18650072030795</v>
      </c>
      <c r="E110" s="10">
        <f t="shared" si="2"/>
        <v>658.74332043486277</v>
      </c>
      <c r="F110" s="10">
        <f t="shared" si="3"/>
        <v>497.51243781094524</v>
      </c>
      <c r="G110" s="10">
        <f t="shared" si="4"/>
        <v>570.25650272731377</v>
      </c>
      <c r="H110" s="10">
        <f t="shared" si="5"/>
        <v>507.14511112112876</v>
      </c>
      <c r="I110" s="10">
        <f t="shared" si="6"/>
        <v>878.22143568189358</v>
      </c>
      <c r="J110" s="10">
        <f t="shared" si="7"/>
        <v>637.09766618736865</v>
      </c>
      <c r="K110" s="10">
        <f t="shared" si="8"/>
        <v>696.48492763086301</v>
      </c>
      <c r="L110" s="10">
        <f t="shared" si="13"/>
        <v>726.95614321471317</v>
      </c>
      <c r="M110" s="10">
        <f t="shared" si="14"/>
        <v>838.32584456648362</v>
      </c>
      <c r="N110" s="10">
        <f t="shared" si="15"/>
        <v>846.64669662173412</v>
      </c>
      <c r="O110" s="10">
        <f t="shared" si="16"/>
        <v>738.4756199034781</v>
      </c>
      <c r="P110" s="10">
        <f t="shared" si="17"/>
        <v>896.57180895323688</v>
      </c>
      <c r="Q110" s="10">
        <f t="shared" si="9"/>
        <v>663.17210706059882</v>
      </c>
      <c r="R110" s="10">
        <f t="shared" si="10"/>
        <v>1020.570248590263</v>
      </c>
      <c r="S110" s="10">
        <f t="shared" si="11"/>
        <v>586.36931654330476</v>
      </c>
      <c r="T110" s="10">
        <f t="shared" si="18"/>
        <v>909.35307122945301</v>
      </c>
      <c r="U110" s="10">
        <f t="shared" si="19"/>
        <v>599.29582740280171</v>
      </c>
      <c r="V110" s="10">
        <f t="shared" si="20"/>
        <v>752.8653831747697</v>
      </c>
      <c r="W110" s="10">
        <f t="shared" si="21"/>
        <v>723.34377960790027</v>
      </c>
      <c r="X110" s="10">
        <f t="shared" si="22"/>
        <v>1235.332701698127</v>
      </c>
      <c r="Y110" s="10">
        <f t="shared" si="27"/>
        <v>823.56891645900714</v>
      </c>
      <c r="Z110" s="10">
        <f t="shared" si="28"/>
        <v>816.49965537352216</v>
      </c>
      <c r="AA110" s="10">
        <f t="shared" si="23"/>
        <v>836.40296035956874</v>
      </c>
      <c r="AB110" s="10">
        <f t="shared" si="24"/>
        <v>743.46929809739447</v>
      </c>
      <c r="AC110" s="10">
        <f t="shared" si="25"/>
        <v>722.24787283160742</v>
      </c>
      <c r="AD110" s="10">
        <f t="shared" si="26"/>
        <v>959.69922828309484</v>
      </c>
      <c r="AE110" s="10"/>
      <c r="AF110" s="10"/>
      <c r="AG110" s="10"/>
      <c r="AH110" s="10"/>
      <c r="AI110" s="10"/>
      <c r="AJ110" s="10"/>
    </row>
    <row r="111" spans="1:36">
      <c r="A111" s="84">
        <v>7</v>
      </c>
      <c r="B111" s="9" t="s">
        <v>39</v>
      </c>
      <c r="C111" s="10">
        <f t="shared" si="12"/>
        <v>299.16005062708547</v>
      </c>
      <c r="D111" s="10">
        <f t="shared" si="1"/>
        <v>109.83148711833559</v>
      </c>
      <c r="E111" s="10">
        <f t="shared" si="2"/>
        <v>253.89954318893663</v>
      </c>
      <c r="F111" s="10">
        <f t="shared" si="3"/>
        <v>182.10008220517997</v>
      </c>
      <c r="G111" s="10">
        <f t="shared" si="4"/>
        <v>286.08609435677101</v>
      </c>
      <c r="H111" s="10">
        <f t="shared" si="5"/>
        <v>180.74031231925969</v>
      </c>
      <c r="I111" s="10">
        <f t="shared" si="6"/>
        <v>259.23064411190632</v>
      </c>
      <c r="J111" s="10">
        <f t="shared" si="7"/>
        <v>228.73292127521142</v>
      </c>
      <c r="K111" s="10">
        <f t="shared" si="8"/>
        <v>358.18984061552624</v>
      </c>
      <c r="L111" s="10">
        <f t="shared" si="13"/>
        <v>203.10764705293803</v>
      </c>
      <c r="M111" s="10">
        <f t="shared" si="14"/>
        <v>284.79228630858654</v>
      </c>
      <c r="N111" s="10">
        <f t="shared" si="15"/>
        <v>254.66067922474289</v>
      </c>
      <c r="O111" s="10">
        <f t="shared" si="16"/>
        <v>339.22357652456213</v>
      </c>
      <c r="P111" s="10">
        <f t="shared" si="17"/>
        <v>360.60729768083826</v>
      </c>
      <c r="Q111" s="10">
        <f t="shared" si="9"/>
        <v>362.3954628472556</v>
      </c>
      <c r="R111" s="10">
        <f t="shared" si="10"/>
        <v>248.00538306257812</v>
      </c>
      <c r="S111" s="10">
        <f t="shared" si="11"/>
        <v>289.44928961955389</v>
      </c>
      <c r="T111" s="10">
        <f t="shared" si="18"/>
        <v>227.01905068200304</v>
      </c>
      <c r="U111" s="10">
        <f t="shared" si="19"/>
        <v>280.73590237876891</v>
      </c>
      <c r="V111" s="10">
        <f t="shared" si="20"/>
        <v>246.11180775205403</v>
      </c>
      <c r="W111" s="10">
        <f t="shared" si="21"/>
        <v>342.19506978733693</v>
      </c>
      <c r="X111" s="10">
        <f t="shared" si="22"/>
        <v>246.41764536316381</v>
      </c>
      <c r="Y111" s="10">
        <f t="shared" si="27"/>
        <v>349.49801098692933</v>
      </c>
      <c r="Z111" s="10">
        <f t="shared" si="28"/>
        <v>272.77893540443262</v>
      </c>
      <c r="AA111" s="10">
        <f t="shared" si="23"/>
        <v>382.95413365197209</v>
      </c>
      <c r="AB111" s="10">
        <f t="shared" si="24"/>
        <v>362.38626458115004</v>
      </c>
      <c r="AC111" s="10">
        <f t="shared" si="25"/>
        <v>339.4967009360135</v>
      </c>
      <c r="AD111" s="10">
        <f t="shared" si="26"/>
        <v>271.40555470308425</v>
      </c>
      <c r="AE111" s="10"/>
      <c r="AF111" s="10"/>
      <c r="AG111" s="10"/>
      <c r="AH111" s="10"/>
      <c r="AI111" s="10"/>
      <c r="AJ111" s="10"/>
    </row>
    <row r="112" spans="1:36">
      <c r="A112" s="84">
        <v>8</v>
      </c>
      <c r="B112" s="9" t="s">
        <v>17</v>
      </c>
      <c r="C112" s="10">
        <f t="shared" si="12"/>
        <v>911.72214182344442</v>
      </c>
      <c r="D112" s="10">
        <f t="shared" si="1"/>
        <v>303.90738060781473</v>
      </c>
      <c r="E112" s="10">
        <f t="shared" si="2"/>
        <v>799.7673404100625</v>
      </c>
      <c r="F112" s="10">
        <f t="shared" si="3"/>
        <v>705.24938199796418</v>
      </c>
      <c r="G112" s="10">
        <f t="shared" si="4"/>
        <v>1027.0230898098914</v>
      </c>
      <c r="H112" s="10">
        <f t="shared" si="5"/>
        <v>772.08828028261348</v>
      </c>
      <c r="I112" s="10">
        <f t="shared" si="6"/>
        <v>1188.133245863401</v>
      </c>
      <c r="J112" s="10">
        <f t="shared" si="7"/>
        <v>1071.5066695823311</v>
      </c>
      <c r="K112" s="10">
        <f t="shared" si="8"/>
        <v>1169.3755975582849</v>
      </c>
      <c r="L112" s="10">
        <f t="shared" si="13"/>
        <v>1073.7662719717584</v>
      </c>
      <c r="M112" s="10">
        <f t="shared" si="14"/>
        <v>1309.134186254091</v>
      </c>
      <c r="N112" s="10">
        <f t="shared" si="15"/>
        <v>1175.2454626599226</v>
      </c>
      <c r="O112" s="10">
        <f t="shared" si="16"/>
        <v>1279.3811365664981</v>
      </c>
      <c r="P112" s="10">
        <f t="shared" si="17"/>
        <v>1405.8315977387683</v>
      </c>
      <c r="Q112" s="10">
        <f t="shared" si="9"/>
        <v>1124.6418338108883</v>
      </c>
      <c r="R112" s="10">
        <f t="shared" si="10"/>
        <v>1246.4183381088826</v>
      </c>
      <c r="S112" s="10">
        <f t="shared" si="11"/>
        <v>812.89218482601257</v>
      </c>
      <c r="T112" s="10">
        <f t="shared" si="18"/>
        <v>1033.9418140330861</v>
      </c>
      <c r="U112" s="10">
        <f t="shared" si="19"/>
        <v>776.51919925910101</v>
      </c>
      <c r="V112" s="10">
        <f t="shared" si="20"/>
        <v>1025.8602265441334</v>
      </c>
      <c r="W112" s="10">
        <f t="shared" si="21"/>
        <v>983.23548136096758</v>
      </c>
      <c r="X112" s="10">
        <f t="shared" si="22"/>
        <v>1096.4136662658273</v>
      </c>
      <c r="Y112" s="10">
        <f t="shared" si="27"/>
        <v>919.96320147194103</v>
      </c>
      <c r="Z112" s="10">
        <f t="shared" si="28"/>
        <v>983.65296157384478</v>
      </c>
      <c r="AA112" s="10">
        <f t="shared" si="23"/>
        <v>906.57439446366789</v>
      </c>
      <c r="AB112" s="10">
        <f t="shared" si="24"/>
        <v>871.97231833910041</v>
      </c>
      <c r="AC112" s="10">
        <f t="shared" si="25"/>
        <v>839.69991052377998</v>
      </c>
      <c r="AD112" s="10">
        <f t="shared" si="26"/>
        <v>860.34826897928281</v>
      </c>
      <c r="AE112" s="10"/>
      <c r="AF112" s="10"/>
      <c r="AG112" s="10"/>
      <c r="AH112" s="10"/>
      <c r="AI112" s="10"/>
      <c r="AJ112" s="10"/>
    </row>
    <row r="113" spans="1:36">
      <c r="A113" s="84">
        <v>9</v>
      </c>
      <c r="B113" s="9" t="s">
        <v>18</v>
      </c>
      <c r="C113" s="10">
        <f t="shared" si="12"/>
        <v>291.11206009900218</v>
      </c>
      <c r="D113" s="10">
        <f t="shared" si="1"/>
        <v>81.198611804473742</v>
      </c>
      <c r="E113" s="10">
        <f t="shared" si="2"/>
        <v>287.73873323022696</v>
      </c>
      <c r="F113" s="10">
        <f t="shared" si="3"/>
        <v>91.716721217134847</v>
      </c>
      <c r="G113" s="10">
        <f t="shared" si="4"/>
        <v>307.20231976374538</v>
      </c>
      <c r="H113" s="10">
        <f t="shared" si="5"/>
        <v>115.86934691282465</v>
      </c>
      <c r="I113" s="10">
        <f t="shared" si="6"/>
        <v>296.68196982756098</v>
      </c>
      <c r="J113" s="10">
        <f t="shared" si="7"/>
        <v>126.06052077653281</v>
      </c>
      <c r="K113" s="10">
        <f t="shared" si="8"/>
        <v>225.94025907816373</v>
      </c>
      <c r="L113" s="10">
        <f t="shared" si="13"/>
        <v>125.71547748708085</v>
      </c>
      <c r="M113" s="10">
        <f t="shared" si="14"/>
        <v>274.42681574361177</v>
      </c>
      <c r="N113" s="10">
        <f t="shared" si="15"/>
        <v>203.13242649887968</v>
      </c>
      <c r="O113" s="10">
        <f t="shared" si="16"/>
        <v>310.07401036597787</v>
      </c>
      <c r="P113" s="10">
        <f t="shared" si="17"/>
        <v>175.97265916755313</v>
      </c>
      <c r="Q113" s="10">
        <f t="shared" si="9"/>
        <v>279.7498969049185</v>
      </c>
      <c r="R113" s="10">
        <f t="shared" si="10"/>
        <v>161.05123546916622</v>
      </c>
      <c r="S113" s="10">
        <f t="shared" si="11"/>
        <v>312.7602888206124</v>
      </c>
      <c r="T113" s="10">
        <f t="shared" si="18"/>
        <v>143.96902183805969</v>
      </c>
      <c r="U113" s="10">
        <f t="shared" si="19"/>
        <v>263.64772733475621</v>
      </c>
      <c r="V113" s="10">
        <f t="shared" si="20"/>
        <v>196.50762285820335</v>
      </c>
      <c r="W113" s="10">
        <f t="shared" si="21"/>
        <v>264.44763772859147</v>
      </c>
      <c r="X113" s="10">
        <f t="shared" si="22"/>
        <v>213.08797254989807</v>
      </c>
      <c r="Y113" s="10">
        <f t="shared" si="27"/>
        <v>287.03745640654012</v>
      </c>
      <c r="Z113" s="10">
        <f t="shared" si="28"/>
        <v>215.70270392680828</v>
      </c>
      <c r="AA113" s="10">
        <f t="shared" si="23"/>
        <v>361.84191109195979</v>
      </c>
      <c r="AB113" s="10">
        <f t="shared" si="24"/>
        <v>220.76488539705215</v>
      </c>
      <c r="AC113" s="10">
        <f t="shared" si="25"/>
        <v>322.56770770667538</v>
      </c>
      <c r="AD113" s="10">
        <f t="shared" si="26"/>
        <v>216.00004583555349</v>
      </c>
      <c r="AE113" s="10"/>
      <c r="AF113" s="10"/>
      <c r="AG113" s="10"/>
      <c r="AH113" s="10"/>
      <c r="AI113" s="10"/>
      <c r="AJ113" s="10"/>
    </row>
    <row r="114" spans="1:36">
      <c r="A114" s="84">
        <v>10</v>
      </c>
      <c r="B114" s="9" t="s">
        <v>1</v>
      </c>
      <c r="C114" s="10">
        <f t="shared" si="12"/>
        <v>660.49146931499865</v>
      </c>
      <c r="D114" s="10">
        <f t="shared" si="1"/>
        <v>445.10228333757743</v>
      </c>
      <c r="E114" s="10">
        <f t="shared" si="2"/>
        <v>624.85608423520546</v>
      </c>
      <c r="F114" s="10">
        <f t="shared" si="3"/>
        <v>518.62008331414461</v>
      </c>
      <c r="G114" s="10">
        <f t="shared" si="4"/>
        <v>745.61743216378795</v>
      </c>
      <c r="H114" s="10">
        <f t="shared" si="5"/>
        <v>537.00978493790831</v>
      </c>
      <c r="I114" s="10">
        <f t="shared" si="6"/>
        <v>634.37169065171463</v>
      </c>
      <c r="J114" s="10">
        <f t="shared" si="7"/>
        <v>665.57868511119409</v>
      </c>
      <c r="K114" s="10">
        <f t="shared" si="8"/>
        <v>604.44813126893644</v>
      </c>
      <c r="L114" s="10">
        <f t="shared" si="13"/>
        <v>609.50627462683542</v>
      </c>
      <c r="M114" s="10">
        <f t="shared" si="14"/>
        <v>610.26406984023697</v>
      </c>
      <c r="N114" s="10">
        <f t="shared" si="15"/>
        <v>630.96769741155356</v>
      </c>
      <c r="O114" s="10">
        <f t="shared" si="16"/>
        <v>679.76910525822848</v>
      </c>
      <c r="P114" s="10">
        <f t="shared" si="17"/>
        <v>619.13705308508702</v>
      </c>
      <c r="Q114" s="10">
        <f t="shared" si="9"/>
        <v>708.58699980330357</v>
      </c>
      <c r="R114" s="10">
        <f t="shared" si="10"/>
        <v>702.35028281112818</v>
      </c>
      <c r="S114" s="10">
        <f t="shared" si="11"/>
        <v>749.35078624337609</v>
      </c>
      <c r="T114" s="10">
        <f t="shared" si="18"/>
        <v>691.85584100731148</v>
      </c>
      <c r="U114" s="10">
        <f t="shared" si="19"/>
        <v>839.04869632450857</v>
      </c>
      <c r="V114" s="10">
        <f t="shared" si="20"/>
        <v>670.57077265980342</v>
      </c>
      <c r="W114" s="10">
        <f t="shared" si="21"/>
        <v>597.36754911235221</v>
      </c>
      <c r="X114" s="10">
        <f t="shared" si="22"/>
        <v>661.71421437043512</v>
      </c>
      <c r="Y114" s="10">
        <f t="shared" si="27"/>
        <v>656.98135660452203</v>
      </c>
      <c r="Z114" s="10">
        <f t="shared" si="28"/>
        <v>612.85204284014287</v>
      </c>
      <c r="AA114" s="10">
        <f t="shared" si="23"/>
        <v>736.74836652066313</v>
      </c>
      <c r="AB114" s="10">
        <f t="shared" si="24"/>
        <v>593.3335404305551</v>
      </c>
      <c r="AC114" s="10">
        <f t="shared" si="25"/>
        <v>719.72904318374253</v>
      </c>
      <c r="AD114" s="10">
        <f t="shared" si="26"/>
        <v>607.51048223376142</v>
      </c>
      <c r="AE114" s="10"/>
      <c r="AF114" s="10"/>
      <c r="AG114" s="10"/>
      <c r="AH114" s="10"/>
      <c r="AI114" s="10"/>
      <c r="AJ114" s="10"/>
    </row>
    <row r="115" spans="1:36">
      <c r="A115" s="84">
        <v>11</v>
      </c>
      <c r="B115" s="9" t="s">
        <v>51</v>
      </c>
      <c r="C115" s="10">
        <f t="shared" si="12"/>
        <v>511.43200962695551</v>
      </c>
      <c r="D115" s="10">
        <f t="shared" si="1"/>
        <v>90.25270758122744</v>
      </c>
      <c r="E115" s="10">
        <f t="shared" si="2"/>
        <v>448.77746827607552</v>
      </c>
      <c r="F115" s="10">
        <f t="shared" si="3"/>
        <v>216.65119158155369</v>
      </c>
      <c r="G115" s="10">
        <f t="shared" si="4"/>
        <v>612.82212445003142</v>
      </c>
      <c r="H115" s="10">
        <f t="shared" si="5"/>
        <v>298.55436832181016</v>
      </c>
      <c r="I115" s="10">
        <f t="shared" si="6"/>
        <v>225.04420511171838</v>
      </c>
      <c r="J115" s="10">
        <f t="shared" si="7"/>
        <v>305.41713550876062</v>
      </c>
      <c r="K115" s="10">
        <f t="shared" si="8"/>
        <v>377.91652974038777</v>
      </c>
      <c r="L115" s="10">
        <f t="shared" si="13"/>
        <v>460.07229707525465</v>
      </c>
      <c r="M115" s="10">
        <f t="shared" si="14"/>
        <v>373.45102699032418</v>
      </c>
      <c r="N115" s="10">
        <f t="shared" si="15"/>
        <v>899.67747411305379</v>
      </c>
      <c r="O115" s="10">
        <f t="shared" si="16"/>
        <v>509.25140044135122</v>
      </c>
      <c r="P115" s="10">
        <f t="shared" si="17"/>
        <v>322.52588694618908</v>
      </c>
      <c r="Q115" s="10">
        <f t="shared" si="9"/>
        <v>406.43797756462362</v>
      </c>
      <c r="R115" s="10">
        <f t="shared" si="10"/>
        <v>406.43797756462362</v>
      </c>
      <c r="S115" s="10">
        <f t="shared" si="11"/>
        <v>323.41526520051747</v>
      </c>
      <c r="T115" s="10">
        <f t="shared" si="18"/>
        <v>468.95213454075031</v>
      </c>
      <c r="U115" s="10">
        <f t="shared" si="19"/>
        <v>0</v>
      </c>
      <c r="V115" s="10">
        <f t="shared" si="20"/>
        <v>0</v>
      </c>
      <c r="W115" s="10">
        <f t="shared" si="21"/>
        <v>458.94115718734633</v>
      </c>
      <c r="X115" s="10">
        <f t="shared" si="22"/>
        <v>737.58400262252098</v>
      </c>
      <c r="Y115" s="10">
        <f t="shared" si="27"/>
        <v>395.32202273101632</v>
      </c>
      <c r="Z115" s="10">
        <f t="shared" si="28"/>
        <v>560.03953220227311</v>
      </c>
      <c r="AA115" s="10">
        <f t="shared" si="23"/>
        <v>474.63175122749595</v>
      </c>
      <c r="AB115" s="10">
        <f t="shared" si="24"/>
        <v>392.79869067103107</v>
      </c>
      <c r="AC115" s="10">
        <f t="shared" si="25"/>
        <v>629.13907284768209</v>
      </c>
      <c r="AD115" s="10">
        <f t="shared" si="26"/>
        <v>314.56953642384104</v>
      </c>
      <c r="AE115" s="10"/>
      <c r="AF115" s="10"/>
      <c r="AG115" s="10"/>
      <c r="AH115" s="10"/>
      <c r="AI115" s="10"/>
      <c r="AJ115" s="10"/>
    </row>
    <row r="116" spans="1:36">
      <c r="A116" s="84">
        <v>12</v>
      </c>
      <c r="B116" s="9" t="s">
        <v>52</v>
      </c>
      <c r="C116" s="10">
        <f t="shared" si="12"/>
        <v>570.47070592370289</v>
      </c>
      <c r="D116" s="10">
        <f t="shared" si="1"/>
        <v>205.47760023792142</v>
      </c>
      <c r="E116" s="10">
        <f t="shared" si="2"/>
        <v>600.02727396699845</v>
      </c>
      <c r="F116" s="10">
        <f t="shared" si="3"/>
        <v>278.1944633846993</v>
      </c>
      <c r="G116" s="10">
        <f t="shared" si="4"/>
        <v>749.58055961465607</v>
      </c>
      <c r="H116" s="10">
        <f t="shared" si="5"/>
        <v>451.91318937056883</v>
      </c>
      <c r="I116" s="10">
        <f t="shared" si="6"/>
        <v>617.56818982095945</v>
      </c>
      <c r="J116" s="10">
        <f t="shared" si="7"/>
        <v>647.36314634740916</v>
      </c>
      <c r="K116" s="10">
        <f t="shared" si="8"/>
        <v>631.76161166996553</v>
      </c>
      <c r="L116" s="10">
        <f t="shared" si="13"/>
        <v>658.87584393047916</v>
      </c>
      <c r="M116" s="10">
        <f t="shared" si="14"/>
        <v>884.13972662182687</v>
      </c>
      <c r="N116" s="10">
        <f t="shared" si="15"/>
        <v>1095.6823605988284</v>
      </c>
      <c r="O116" s="10">
        <f t="shared" si="16"/>
        <v>854.30679106096761</v>
      </c>
      <c r="P116" s="10">
        <f t="shared" si="17"/>
        <v>734.97504881753093</v>
      </c>
      <c r="Q116" s="10">
        <f t="shared" si="9"/>
        <v>896.88492646077464</v>
      </c>
      <c r="R116" s="10">
        <f t="shared" si="10"/>
        <v>645.97069108186747</v>
      </c>
      <c r="S116" s="10">
        <f t="shared" si="11"/>
        <v>776.76101298148546</v>
      </c>
      <c r="T116" s="10">
        <f t="shared" si="18"/>
        <v>859.22536709938288</v>
      </c>
      <c r="U116" s="10">
        <f t="shared" si="19"/>
        <v>1985.5403753123171</v>
      </c>
      <c r="V116" s="10">
        <f t="shared" si="20"/>
        <v>661.84679177077248</v>
      </c>
      <c r="W116" s="10">
        <f t="shared" si="21"/>
        <v>660.91572660915722</v>
      </c>
      <c r="X116" s="10">
        <f t="shared" si="22"/>
        <v>719.3098871930988</v>
      </c>
      <c r="Y116" s="10">
        <f t="shared" si="27"/>
        <v>794.44944653355219</v>
      </c>
      <c r="Z116" s="10">
        <f t="shared" si="28"/>
        <v>794.44944653355219</v>
      </c>
      <c r="AA116" s="10">
        <f t="shared" si="23"/>
        <v>924.53124188438153</v>
      </c>
      <c r="AB116" s="10">
        <f t="shared" si="24"/>
        <v>633.66748039266611</v>
      </c>
      <c r="AC116" s="10">
        <f t="shared" si="25"/>
        <v>728.47855035379507</v>
      </c>
      <c r="AD116" s="10">
        <f t="shared" si="26"/>
        <v>835.53095381080448</v>
      </c>
      <c r="AE116" s="10"/>
      <c r="AF116" s="10"/>
      <c r="AG116" s="10"/>
      <c r="AH116" s="10"/>
      <c r="AI116" s="10"/>
      <c r="AJ116" s="10"/>
    </row>
    <row r="117" spans="1:36">
      <c r="A117" s="84">
        <v>13</v>
      </c>
      <c r="B117" s="9" t="s">
        <v>40</v>
      </c>
      <c r="C117" s="10">
        <f t="shared" si="12"/>
        <v>545.32775453277543</v>
      </c>
      <c r="D117" s="10">
        <f t="shared" si="1"/>
        <v>451.88284518828453</v>
      </c>
      <c r="E117" s="10">
        <f t="shared" si="2"/>
        <v>496.20896351871698</v>
      </c>
      <c r="F117" s="10">
        <f t="shared" si="3"/>
        <v>705.27834014793643</v>
      </c>
      <c r="G117" s="10">
        <f t="shared" si="4"/>
        <v>514.45981719194845</v>
      </c>
      <c r="H117" s="10">
        <f t="shared" si="5"/>
        <v>618.10099395634586</v>
      </c>
      <c r="I117" s="10">
        <f t="shared" si="6"/>
        <v>584.0718491643371</v>
      </c>
      <c r="J117" s="10">
        <f t="shared" si="7"/>
        <v>651.87652411824183</v>
      </c>
      <c r="K117" s="10">
        <f t="shared" si="8"/>
        <v>575.80912100036778</v>
      </c>
      <c r="L117" s="10">
        <f t="shared" si="13"/>
        <v>602.24347186465616</v>
      </c>
      <c r="M117" s="10">
        <f t="shared" si="14"/>
        <v>481.29010750895907</v>
      </c>
      <c r="N117" s="10">
        <f t="shared" si="15"/>
        <v>735.47795649637476</v>
      </c>
      <c r="O117" s="10">
        <f t="shared" si="16"/>
        <v>513.58446537211432</v>
      </c>
      <c r="P117" s="10">
        <f t="shared" si="17"/>
        <v>620.88507375614631</v>
      </c>
      <c r="Q117" s="10">
        <f t="shared" si="9"/>
        <v>471.14596745873808</v>
      </c>
      <c r="R117" s="10">
        <f t="shared" si="10"/>
        <v>492.60603222911544</v>
      </c>
      <c r="S117" s="10">
        <f t="shared" si="11"/>
        <v>525.578790141897</v>
      </c>
      <c r="T117" s="10">
        <f t="shared" si="18"/>
        <v>458.36445108289769</v>
      </c>
      <c r="U117" s="10">
        <f t="shared" si="19"/>
        <v>533.17165809252936</v>
      </c>
      <c r="V117" s="10">
        <f t="shared" si="20"/>
        <v>600.93260460596116</v>
      </c>
      <c r="W117" s="10">
        <f t="shared" si="21"/>
        <v>438.92489220521031</v>
      </c>
      <c r="X117" s="10">
        <f t="shared" si="22"/>
        <v>554.25025603952042</v>
      </c>
      <c r="Y117" s="10">
        <f t="shared" si="27"/>
        <v>455.02422582683801</v>
      </c>
      <c r="Z117" s="10">
        <f t="shared" si="28"/>
        <v>637.03391615757323</v>
      </c>
      <c r="AA117" s="10">
        <f t="shared" si="23"/>
        <v>495.04145667371159</v>
      </c>
      <c r="AB117" s="10">
        <f t="shared" si="24"/>
        <v>618.5986018533572</v>
      </c>
      <c r="AC117" s="10">
        <f t="shared" si="25"/>
        <v>582.0730938878387</v>
      </c>
      <c r="AD117" s="10">
        <f t="shared" si="26"/>
        <v>626.96912413358541</v>
      </c>
      <c r="AE117" s="10"/>
      <c r="AF117" s="10"/>
      <c r="AG117" s="10"/>
      <c r="AH117" s="10"/>
      <c r="AI117" s="10"/>
      <c r="AJ117" s="10"/>
    </row>
    <row r="118" spans="1:36">
      <c r="A118" s="84">
        <v>14</v>
      </c>
      <c r="B118" s="9" t="s">
        <v>41</v>
      </c>
      <c r="C118" s="10">
        <f t="shared" si="12"/>
        <v>580.60861629480439</v>
      </c>
      <c r="D118" s="10">
        <f t="shared" si="1"/>
        <v>369.37092865909307</v>
      </c>
      <c r="E118" s="10">
        <f t="shared" si="2"/>
        <v>541.46633692262787</v>
      </c>
      <c r="F118" s="10">
        <f t="shared" si="3"/>
        <v>504.60054377044901</v>
      </c>
      <c r="G118" s="10">
        <f t="shared" si="4"/>
        <v>537.90333417944544</v>
      </c>
      <c r="H118" s="10">
        <f t="shared" si="5"/>
        <v>563.65998238095949</v>
      </c>
      <c r="I118" s="10">
        <f t="shared" si="6"/>
        <v>493.60996815888569</v>
      </c>
      <c r="J118" s="10">
        <f t="shared" si="7"/>
        <v>587.75207548815774</v>
      </c>
      <c r="K118" s="10">
        <f t="shared" si="8"/>
        <v>560.30908738069616</v>
      </c>
      <c r="L118" s="10">
        <f t="shared" si="13"/>
        <v>614.99920611117966</v>
      </c>
      <c r="M118" s="10">
        <f t="shared" si="14"/>
        <v>543.62303540949313</v>
      </c>
      <c r="N118" s="10">
        <f t="shared" si="15"/>
        <v>725.81732555883332</v>
      </c>
      <c r="O118" s="10">
        <f t="shared" si="16"/>
        <v>598.87328946200068</v>
      </c>
      <c r="P118" s="10">
        <f t="shared" si="17"/>
        <v>800.14207208184939</v>
      </c>
      <c r="Q118" s="10">
        <f t="shared" si="9"/>
        <v>548.29250412364831</v>
      </c>
      <c r="R118" s="10">
        <f t="shared" si="10"/>
        <v>668.33648970615184</v>
      </c>
      <c r="S118" s="10">
        <f t="shared" si="11"/>
        <v>549.61679577226892</v>
      </c>
      <c r="T118" s="10">
        <f t="shared" si="18"/>
        <v>574.58602486935217</v>
      </c>
      <c r="U118" s="10">
        <f t="shared" si="19"/>
        <v>537.19989148618708</v>
      </c>
      <c r="V118" s="10">
        <f t="shared" si="20"/>
        <v>592.3045621015508</v>
      </c>
      <c r="W118" s="10">
        <f t="shared" si="21"/>
        <v>474.49259462424573</v>
      </c>
      <c r="X118" s="10">
        <f t="shared" si="22"/>
        <v>608.61217772901807</v>
      </c>
      <c r="Y118" s="10">
        <f t="shared" si="27"/>
        <v>516.45470787098657</v>
      </c>
      <c r="Z118" s="10">
        <f t="shared" si="28"/>
        <v>611.34139960581365</v>
      </c>
      <c r="AA118" s="10">
        <f t="shared" si="23"/>
        <v>531.08288063581983</v>
      </c>
      <c r="AB118" s="10">
        <f t="shared" si="24"/>
        <v>642.05542285822992</v>
      </c>
      <c r="AC118" s="10">
        <f t="shared" si="25"/>
        <v>557.49662084619115</v>
      </c>
      <c r="AD118" s="10">
        <f t="shared" si="26"/>
        <v>672.5153655861875</v>
      </c>
      <c r="AE118" s="10"/>
      <c r="AF118" s="10"/>
      <c r="AG118" s="10"/>
      <c r="AH118" s="10"/>
      <c r="AI118" s="10"/>
      <c r="AJ118" s="10"/>
    </row>
    <row r="119" spans="1:36">
      <c r="A119" s="84">
        <v>15</v>
      </c>
      <c r="B119" s="9" t="s">
        <v>53</v>
      </c>
      <c r="C119" s="10">
        <f t="shared" si="12"/>
        <v>1166.2726556343578</v>
      </c>
      <c r="D119" s="10">
        <f t="shared" si="1"/>
        <v>575.25610717100074</v>
      </c>
      <c r="E119" s="10">
        <f t="shared" si="2"/>
        <v>900.32666719783288</v>
      </c>
      <c r="F119" s="10">
        <f t="shared" si="3"/>
        <v>406.34212413353521</v>
      </c>
      <c r="G119" s="10">
        <f t="shared" si="4"/>
        <v>1208.0750278175171</v>
      </c>
      <c r="H119" s="10">
        <f t="shared" si="5"/>
        <v>850.4212366873312</v>
      </c>
      <c r="I119" s="10">
        <f t="shared" si="6"/>
        <v>1015.7117917790827</v>
      </c>
      <c r="J119" s="10">
        <f t="shared" si="7"/>
        <v>1158.5462624980162</v>
      </c>
      <c r="K119" s="10">
        <f t="shared" si="8"/>
        <v>1134.3804537521814</v>
      </c>
      <c r="L119" s="10">
        <f t="shared" si="13"/>
        <v>753.60939235284786</v>
      </c>
      <c r="M119" s="10">
        <f t="shared" si="14"/>
        <v>909.23466160657813</v>
      </c>
      <c r="N119" s="10">
        <f t="shared" si="15"/>
        <v>1185.9582542694498</v>
      </c>
      <c r="O119" s="10">
        <f t="shared" si="16"/>
        <v>822.26438962681846</v>
      </c>
      <c r="P119" s="10">
        <f t="shared" si="17"/>
        <v>1217.5838077166352</v>
      </c>
      <c r="Q119" s="10">
        <f t="shared" si="9"/>
        <v>979.11726459114209</v>
      </c>
      <c r="R119" s="10">
        <f t="shared" si="10"/>
        <v>1086.2082154057982</v>
      </c>
      <c r="S119" s="10">
        <f t="shared" si="11"/>
        <v>885.75970928912102</v>
      </c>
      <c r="T119" s="10">
        <f t="shared" si="18"/>
        <v>1332.4248618366264</v>
      </c>
      <c r="U119" s="10">
        <f t="shared" si="19"/>
        <v>841.80191111785234</v>
      </c>
      <c r="V119" s="10">
        <f t="shared" si="20"/>
        <v>1092.0673441528893</v>
      </c>
      <c r="W119" s="10">
        <f t="shared" si="21"/>
        <v>916.59028414298803</v>
      </c>
      <c r="X119" s="10">
        <f t="shared" si="22"/>
        <v>1008.249312557287</v>
      </c>
      <c r="Y119" s="10">
        <f t="shared" si="27"/>
        <v>1307.5870457655465</v>
      </c>
      <c r="Z119" s="10">
        <f t="shared" si="28"/>
        <v>1163.1442907100502</v>
      </c>
      <c r="AA119" s="10">
        <f t="shared" si="23"/>
        <v>851.78875638841566</v>
      </c>
      <c r="AB119" s="10">
        <f t="shared" si="24"/>
        <v>1177.6905414413748</v>
      </c>
      <c r="AC119" s="10">
        <f t="shared" si="25"/>
        <v>1009.282451745985</v>
      </c>
      <c r="AD119" s="10">
        <f t="shared" si="26"/>
        <v>972.44732576985416</v>
      </c>
      <c r="AE119" s="10"/>
      <c r="AF119" s="10"/>
      <c r="AG119" s="10"/>
      <c r="AH119" s="10"/>
      <c r="AI119" s="10"/>
      <c r="AJ119" s="10"/>
    </row>
    <row r="120" spans="1:36">
      <c r="A120" s="84">
        <v>16</v>
      </c>
      <c r="B120" s="9" t="s">
        <v>54</v>
      </c>
      <c r="C120" s="10">
        <f t="shared" si="12"/>
        <v>837.26301607160042</v>
      </c>
      <c r="D120" s="10">
        <f t="shared" si="1"/>
        <v>129.9201231835242</v>
      </c>
      <c r="E120" s="10">
        <f t="shared" si="2"/>
        <v>942.7543979006706</v>
      </c>
      <c r="F120" s="10">
        <f t="shared" si="3"/>
        <v>432.50072893381275</v>
      </c>
      <c r="G120" s="10">
        <f t="shared" si="4"/>
        <v>795.75596816976133</v>
      </c>
      <c r="H120" s="10">
        <f t="shared" si="5"/>
        <v>511.21292500602851</v>
      </c>
      <c r="I120" s="10">
        <f t="shared" si="6"/>
        <v>971.29602783415487</v>
      </c>
      <c r="J120" s="10">
        <f t="shared" si="7"/>
        <v>893.9789310911375</v>
      </c>
      <c r="K120" s="10">
        <f t="shared" si="8"/>
        <v>814.59441002877907</v>
      </c>
      <c r="L120" s="10">
        <f t="shared" si="13"/>
        <v>678.01570655089995</v>
      </c>
      <c r="M120" s="10">
        <f t="shared" si="14"/>
        <v>788.41036759633391</v>
      </c>
      <c r="N120" s="10">
        <f t="shared" si="15"/>
        <v>1034.7886074701883</v>
      </c>
      <c r="O120" s="10">
        <f t="shared" si="16"/>
        <v>1024.9334778752341</v>
      </c>
      <c r="P120" s="10">
        <f t="shared" si="17"/>
        <v>882.03409874839849</v>
      </c>
      <c r="Q120" s="10">
        <f t="shared" si="9"/>
        <v>839.70890091434967</v>
      </c>
      <c r="R120" s="10">
        <f t="shared" si="10"/>
        <v>643.77682403433471</v>
      </c>
      <c r="S120" s="10">
        <f t="shared" si="11"/>
        <v>1116.1233316281448</v>
      </c>
      <c r="T120" s="10">
        <f t="shared" si="18"/>
        <v>753.38324884899782</v>
      </c>
      <c r="U120" s="10">
        <f t="shared" si="19"/>
        <v>690.96642552402159</v>
      </c>
      <c r="V120" s="10">
        <f t="shared" si="20"/>
        <v>663.14227416063807</v>
      </c>
      <c r="W120" s="10">
        <f t="shared" si="21"/>
        <v>655.52580555812028</v>
      </c>
      <c r="X120" s="10">
        <f t="shared" si="22"/>
        <v>854.03009879050865</v>
      </c>
      <c r="Y120" s="10">
        <f t="shared" si="27"/>
        <v>640.90655768159013</v>
      </c>
      <c r="Z120" s="10">
        <f t="shared" si="28"/>
        <v>757.01281813115372</v>
      </c>
      <c r="AA120" s="10">
        <f t="shared" si="23"/>
        <v>762.05077332371377</v>
      </c>
      <c r="AB120" s="10">
        <f t="shared" si="24"/>
        <v>730.48654010912207</v>
      </c>
      <c r="AC120" s="10">
        <f t="shared" si="25"/>
        <v>646.52269564046151</v>
      </c>
      <c r="AD120" s="10">
        <f t="shared" si="26"/>
        <v>1297.5351322228707</v>
      </c>
      <c r="AE120" s="10"/>
      <c r="AF120" s="10"/>
      <c r="AG120" s="10"/>
      <c r="AH120" s="10"/>
      <c r="AI120" s="10"/>
      <c r="AJ120" s="10"/>
    </row>
    <row r="121" spans="1:36">
      <c r="A121" s="84">
        <v>17</v>
      </c>
      <c r="B121" s="9" t="s">
        <v>55</v>
      </c>
      <c r="C121" s="10">
        <f t="shared" si="12"/>
        <v>727.9509084346048</v>
      </c>
      <c r="D121" s="10">
        <f t="shared" si="1"/>
        <v>246.66105161833713</v>
      </c>
      <c r="E121" s="10">
        <f t="shared" si="2"/>
        <v>399.9030538051382</v>
      </c>
      <c r="F121" s="10">
        <f t="shared" si="3"/>
        <v>454.43528841492969</v>
      </c>
      <c r="G121" s="10">
        <f t="shared" si="4"/>
        <v>305.11991212546531</v>
      </c>
      <c r="H121" s="10">
        <f t="shared" si="5"/>
        <v>463.78226643070724</v>
      </c>
      <c r="I121" s="10">
        <f t="shared" si="6"/>
        <v>495.75509698209083</v>
      </c>
      <c r="J121" s="10">
        <f t="shared" si="7"/>
        <v>458.57346470843402</v>
      </c>
      <c r="K121" s="10">
        <f t="shared" si="8"/>
        <v>400.1000250062516</v>
      </c>
      <c r="L121" s="10">
        <f t="shared" si="13"/>
        <v>737.68442110527633</v>
      </c>
      <c r="M121" s="10">
        <f t="shared" si="14"/>
        <v>457.57864632983797</v>
      </c>
      <c r="N121" s="10">
        <f t="shared" si="15"/>
        <v>648.2364156339371</v>
      </c>
      <c r="O121" s="10">
        <f t="shared" si="16"/>
        <v>438.51286939942798</v>
      </c>
      <c r="P121" s="10">
        <f t="shared" si="17"/>
        <v>737.21004130918334</v>
      </c>
      <c r="Q121" s="10">
        <f t="shared" si="9"/>
        <v>615.44199925400972</v>
      </c>
      <c r="R121" s="10">
        <f t="shared" si="10"/>
        <v>951.13763521074236</v>
      </c>
      <c r="S121" s="10">
        <f t="shared" si="11"/>
        <v>278.81040892193306</v>
      </c>
      <c r="T121" s="10">
        <f t="shared" si="18"/>
        <v>545.22924411400243</v>
      </c>
      <c r="U121" s="10">
        <f t="shared" si="19"/>
        <v>362.04744069912607</v>
      </c>
      <c r="V121" s="10">
        <f t="shared" si="20"/>
        <v>642.94631710362046</v>
      </c>
      <c r="W121" s="10">
        <f t="shared" si="21"/>
        <v>533.61792956243335</v>
      </c>
      <c r="X121" s="10">
        <f t="shared" si="22"/>
        <v>577.56293552639841</v>
      </c>
      <c r="Y121" s="10">
        <f t="shared" si="27"/>
        <v>531.20849933598936</v>
      </c>
      <c r="Z121" s="10">
        <f t="shared" si="28"/>
        <v>493.26503509770447</v>
      </c>
      <c r="AA121" s="10">
        <f t="shared" si="23"/>
        <v>450.64780622144337</v>
      </c>
      <c r="AB121" s="10">
        <f t="shared" si="24"/>
        <v>494.46078738186139</v>
      </c>
      <c r="AC121" s="10">
        <f t="shared" si="25"/>
        <v>476.54878354652618</v>
      </c>
      <c r="AD121" s="10">
        <f t="shared" si="26"/>
        <v>727.36393278154003</v>
      </c>
      <c r="AE121" s="10"/>
      <c r="AF121" s="10"/>
      <c r="AG121" s="10"/>
      <c r="AH121" s="10"/>
      <c r="AI121" s="10"/>
      <c r="AJ121" s="10"/>
    </row>
    <row r="122" spans="1:36">
      <c r="A122" s="84">
        <v>18</v>
      </c>
      <c r="B122" s="9" t="s">
        <v>2</v>
      </c>
      <c r="C122" s="10">
        <f t="shared" si="12"/>
        <v>661.74348288266719</v>
      </c>
      <c r="D122" s="10">
        <f t="shared" si="1"/>
        <v>192.18720300741293</v>
      </c>
      <c r="E122" s="10">
        <f t="shared" si="2"/>
        <v>694.82793571793059</v>
      </c>
      <c r="F122" s="10">
        <f t="shared" si="3"/>
        <v>260.73523141125565</v>
      </c>
      <c r="G122" s="10">
        <f t="shared" si="4"/>
        <v>717.62697278014514</v>
      </c>
      <c r="H122" s="10">
        <f t="shared" si="5"/>
        <v>396.98513387837824</v>
      </c>
      <c r="I122" s="10">
        <f t="shared" si="6"/>
        <v>671.6758516863423</v>
      </c>
      <c r="J122" s="10">
        <f t="shared" si="7"/>
        <v>471.39927927682447</v>
      </c>
      <c r="K122" s="10">
        <f t="shared" si="8"/>
        <v>675.05782367812378</v>
      </c>
      <c r="L122" s="10">
        <f t="shared" si="13"/>
        <v>439.72890108116826</v>
      </c>
      <c r="M122" s="10">
        <f t="shared" si="14"/>
        <v>619.28980288220464</v>
      </c>
      <c r="N122" s="10">
        <f t="shared" si="15"/>
        <v>434.34942010770828</v>
      </c>
      <c r="O122" s="10">
        <f t="shared" si="16"/>
        <v>673.99047947747829</v>
      </c>
      <c r="P122" s="10">
        <f t="shared" si="17"/>
        <v>412.85986858813646</v>
      </c>
      <c r="Q122" s="10">
        <f t="shared" si="9"/>
        <v>596.01521257875925</v>
      </c>
      <c r="R122" s="10">
        <f t="shared" si="10"/>
        <v>387.25221219402977</v>
      </c>
      <c r="S122" s="10">
        <f t="shared" si="11"/>
        <v>658.37917442716684</v>
      </c>
      <c r="T122" s="10">
        <f t="shared" si="18"/>
        <v>392.92366142974714</v>
      </c>
      <c r="U122" s="10">
        <f t="shared" si="19"/>
        <v>649.27154899381185</v>
      </c>
      <c r="V122" s="10">
        <f t="shared" si="20"/>
        <v>453.15012425084052</v>
      </c>
      <c r="W122" s="10">
        <f t="shared" si="21"/>
        <v>683.17010154419268</v>
      </c>
      <c r="X122" s="10">
        <f t="shared" si="22"/>
        <v>413.98786276512647</v>
      </c>
      <c r="Y122" s="10">
        <f t="shared" si="27"/>
        <v>574.15031292115123</v>
      </c>
      <c r="Z122" s="10">
        <f t="shared" si="28"/>
        <v>426.45891409899014</v>
      </c>
      <c r="AA122" s="10">
        <f t="shared" si="23"/>
        <v>681.19075336770334</v>
      </c>
      <c r="AB122" s="10">
        <f t="shared" si="24"/>
        <v>419.09196740395805</v>
      </c>
      <c r="AC122" s="10">
        <f t="shared" si="25"/>
        <v>666.09713327723648</v>
      </c>
      <c r="AD122" s="10">
        <f t="shared" si="26"/>
        <v>405.31079180128853</v>
      </c>
      <c r="AE122" s="10"/>
      <c r="AF122" s="10"/>
      <c r="AG122" s="10"/>
      <c r="AH122" s="10"/>
      <c r="AI122" s="10"/>
      <c r="AJ122" s="10"/>
    </row>
    <row r="123" spans="1:36">
      <c r="A123" s="84">
        <v>19</v>
      </c>
      <c r="B123" s="9" t="s">
        <v>19</v>
      </c>
      <c r="C123" s="10">
        <f t="shared" si="12"/>
        <v>901.62009861469824</v>
      </c>
      <c r="D123" s="10">
        <f t="shared" si="1"/>
        <v>669.17116694059644</v>
      </c>
      <c r="E123" s="10">
        <f t="shared" si="2"/>
        <v>595.89185147103501</v>
      </c>
      <c r="F123" s="10">
        <f t="shared" si="3"/>
        <v>712.73339097515952</v>
      </c>
      <c r="G123" s="10">
        <f t="shared" si="4"/>
        <v>954.72030402743655</v>
      </c>
      <c r="H123" s="10">
        <f t="shared" si="5"/>
        <v>824.9524957130277</v>
      </c>
      <c r="I123" s="10">
        <f t="shared" si="6"/>
        <v>960.54177320157555</v>
      </c>
      <c r="J123" s="10">
        <f t="shared" si="7"/>
        <v>1071.1077327067928</v>
      </c>
      <c r="K123" s="10">
        <f t="shared" si="8"/>
        <v>991.50141643059487</v>
      </c>
      <c r="L123" s="10">
        <f t="shared" si="13"/>
        <v>1023.4853330896464</v>
      </c>
      <c r="M123" s="10">
        <f t="shared" si="14"/>
        <v>882.31332225764459</v>
      </c>
      <c r="N123" s="10">
        <f t="shared" si="15"/>
        <v>1070.8993758699653</v>
      </c>
      <c r="O123" s="10">
        <f t="shared" si="16"/>
        <v>911.49925912621791</v>
      </c>
      <c r="P123" s="10">
        <f t="shared" si="17"/>
        <v>951.91055632885821</v>
      </c>
      <c r="Q123" s="10">
        <f t="shared" si="9"/>
        <v>1033.5073977371628</v>
      </c>
      <c r="R123" s="10">
        <f t="shared" si="10"/>
        <v>1192.3411662315057</v>
      </c>
      <c r="S123" s="10">
        <f t="shared" si="11"/>
        <v>1110.6839249861166</v>
      </c>
      <c r="T123" s="10">
        <f t="shared" si="18"/>
        <v>1334.9566406083131</v>
      </c>
      <c r="U123" s="10">
        <f t="shared" si="19"/>
        <v>938.37179812325633</v>
      </c>
      <c r="V123" s="10">
        <f t="shared" si="20"/>
        <v>1253.2758474934483</v>
      </c>
      <c r="W123" s="10">
        <f t="shared" si="21"/>
        <v>1133.5777894185437</v>
      </c>
      <c r="X123" s="10">
        <f t="shared" si="22"/>
        <v>1359.8742797276061</v>
      </c>
      <c r="Y123" s="10">
        <f t="shared" si="27"/>
        <v>983.95898792789808</v>
      </c>
      <c r="Z123" s="10">
        <f t="shared" si="28"/>
        <v>1232.0158756408136</v>
      </c>
      <c r="AA123" s="10">
        <f t="shared" si="23"/>
        <v>1192.5460756438317</v>
      </c>
      <c r="AB123" s="10">
        <f t="shared" si="24"/>
        <v>1325.5057581770207</v>
      </c>
      <c r="AC123" s="10">
        <f t="shared" si="25"/>
        <v>1100.0630350352792</v>
      </c>
      <c r="AD123" s="10">
        <f t="shared" si="26"/>
        <v>1405.0712702576302</v>
      </c>
      <c r="AE123" s="10"/>
      <c r="AF123" s="10"/>
      <c r="AG123" s="10"/>
      <c r="AH123" s="10"/>
      <c r="AI123" s="10"/>
      <c r="AJ123" s="10"/>
    </row>
    <row r="124" spans="1:36">
      <c r="A124" s="84">
        <v>20</v>
      </c>
      <c r="B124" s="9" t="s">
        <v>42</v>
      </c>
      <c r="C124" s="10">
        <f t="shared" si="12"/>
        <v>890.64857885156891</v>
      </c>
      <c r="D124" s="10">
        <f t="shared" si="1"/>
        <v>423.15530733209914</v>
      </c>
      <c r="E124" s="10">
        <f t="shared" si="2"/>
        <v>854.25396947445313</v>
      </c>
      <c r="F124" s="10">
        <f t="shared" si="3"/>
        <v>567.45223174810656</v>
      </c>
      <c r="G124" s="10">
        <f t="shared" si="4"/>
        <v>877.28634200483486</v>
      </c>
      <c r="H124" s="10">
        <f t="shared" si="5"/>
        <v>606.65034741755483</v>
      </c>
      <c r="I124" s="10">
        <f t="shared" si="6"/>
        <v>888.73914345612457</v>
      </c>
      <c r="J124" s="10">
        <f t="shared" si="7"/>
        <v>569.78137166816418</v>
      </c>
      <c r="K124" s="10">
        <f t="shared" si="8"/>
        <v>820.00547163254294</v>
      </c>
      <c r="L124" s="10">
        <f t="shared" si="13"/>
        <v>621.1042345999424</v>
      </c>
      <c r="M124" s="10">
        <f t="shared" si="14"/>
        <v>967.0799860286412</v>
      </c>
      <c r="N124" s="10">
        <f t="shared" si="15"/>
        <v>726.21958318779832</v>
      </c>
      <c r="O124" s="10">
        <f t="shared" si="16"/>
        <v>881.21434392828041</v>
      </c>
      <c r="P124" s="10">
        <f t="shared" si="17"/>
        <v>762.60332984049364</v>
      </c>
      <c r="Q124" s="10">
        <f t="shared" si="9"/>
        <v>966.5406373482673</v>
      </c>
      <c r="R124" s="10">
        <f t="shared" si="10"/>
        <v>653.12562185518948</v>
      </c>
      <c r="S124" s="10">
        <f t="shared" si="11"/>
        <v>888.29355987169095</v>
      </c>
      <c r="T124" s="10">
        <f t="shared" si="18"/>
        <v>677.50008812436113</v>
      </c>
      <c r="U124" s="10">
        <f t="shared" si="19"/>
        <v>853.87996606913759</v>
      </c>
      <c r="V124" s="10">
        <f t="shared" si="20"/>
        <v>734.70131727459466</v>
      </c>
      <c r="W124" s="10">
        <f t="shared" si="21"/>
        <v>807.1830219481227</v>
      </c>
      <c r="X124" s="10">
        <f t="shared" si="22"/>
        <v>653.69964698823753</v>
      </c>
      <c r="Y124" s="10">
        <f t="shared" si="27"/>
        <v>781.58526032909583</v>
      </c>
      <c r="Z124" s="10">
        <f t="shared" si="28"/>
        <v>664.80474438433453</v>
      </c>
      <c r="AA124" s="10">
        <f t="shared" si="23"/>
        <v>891.47671664231711</v>
      </c>
      <c r="AB124" s="10">
        <f t="shared" si="24"/>
        <v>711.33742783790308</v>
      </c>
      <c r="AC124" s="10">
        <f t="shared" si="25"/>
        <v>933.30346015431371</v>
      </c>
      <c r="AD124" s="10">
        <f t="shared" si="26"/>
        <v>904.59720219007738</v>
      </c>
      <c r="AE124" s="10"/>
      <c r="AF124" s="10"/>
      <c r="AG124" s="10"/>
      <c r="AH124" s="10"/>
      <c r="AI124" s="10"/>
      <c r="AJ124" s="10"/>
    </row>
    <row r="125" spans="1:36">
      <c r="A125" s="84">
        <v>21</v>
      </c>
      <c r="B125" s="9" t="s">
        <v>56</v>
      </c>
      <c r="C125" s="10">
        <f t="shared" si="12"/>
        <v>639.24402445803219</v>
      </c>
      <c r="D125" s="10">
        <f t="shared" si="1"/>
        <v>240.87455994070783</v>
      </c>
      <c r="E125" s="10">
        <f t="shared" si="2"/>
        <v>535.3216709683586</v>
      </c>
      <c r="F125" s="10">
        <f t="shared" si="3"/>
        <v>382.37262212025621</v>
      </c>
      <c r="G125" s="10">
        <f t="shared" si="4"/>
        <v>577.25610929382333</v>
      </c>
      <c r="H125" s="10">
        <f t="shared" si="5"/>
        <v>721.57013661727922</v>
      </c>
      <c r="I125" s="10">
        <f t="shared" si="6"/>
        <v>406.74026728646135</v>
      </c>
      <c r="J125" s="10">
        <f t="shared" si="7"/>
        <v>832.84911872942087</v>
      </c>
      <c r="K125" s="10">
        <f t="shared" si="8"/>
        <v>463.28240512567766</v>
      </c>
      <c r="L125" s="10">
        <f t="shared" si="13"/>
        <v>571.71020206998526</v>
      </c>
      <c r="M125" s="10">
        <f t="shared" si="14"/>
        <v>512.82051282051282</v>
      </c>
      <c r="N125" s="10">
        <f t="shared" si="15"/>
        <v>693.81598793363491</v>
      </c>
      <c r="O125" s="10">
        <f t="shared" si="16"/>
        <v>372.04625439919556</v>
      </c>
      <c r="P125" s="10">
        <f t="shared" si="17"/>
        <v>754.14781297134243</v>
      </c>
      <c r="Q125" s="10">
        <f t="shared" si="9"/>
        <v>681.62453848338544</v>
      </c>
      <c r="R125" s="10">
        <f t="shared" si="10"/>
        <v>586.95446369402634</v>
      </c>
      <c r="S125" s="10">
        <f t="shared" si="11"/>
        <v>559.40077747226701</v>
      </c>
      <c r="T125" s="10">
        <f t="shared" si="18"/>
        <v>929.17417275054527</v>
      </c>
      <c r="U125" s="10">
        <f t="shared" si="19"/>
        <v>639.80137509549274</v>
      </c>
      <c r="V125" s="10">
        <f t="shared" si="20"/>
        <v>802.13903743315518</v>
      </c>
      <c r="W125" s="10">
        <f t="shared" si="21"/>
        <v>576.92307692307691</v>
      </c>
      <c r="X125" s="10">
        <f t="shared" si="22"/>
        <v>875.00000000000011</v>
      </c>
      <c r="Y125" s="10">
        <f t="shared" si="27"/>
        <v>728.10883310979114</v>
      </c>
      <c r="Z125" s="10">
        <f t="shared" si="28"/>
        <v>622.72465989653188</v>
      </c>
      <c r="AA125" s="10">
        <f t="shared" si="23"/>
        <v>712.38601823708211</v>
      </c>
      <c r="AB125" s="10">
        <f t="shared" si="24"/>
        <v>883.35866261398178</v>
      </c>
      <c r="AC125" s="10">
        <f t="shared" si="25"/>
        <v>671.7850287907869</v>
      </c>
      <c r="AD125" s="10">
        <f t="shared" si="26"/>
        <v>892.51439539347405</v>
      </c>
      <c r="AE125" s="10"/>
      <c r="AF125" s="10"/>
      <c r="AG125" s="10"/>
      <c r="AH125" s="10"/>
      <c r="AI125" s="10"/>
      <c r="AJ125" s="10"/>
    </row>
    <row r="126" spans="1:36">
      <c r="A126" s="84">
        <v>22</v>
      </c>
      <c r="B126" s="9" t="s">
        <v>43</v>
      </c>
      <c r="C126" s="10">
        <f t="shared" si="12"/>
        <v>341.74054006688766</v>
      </c>
      <c r="D126" s="10">
        <f t="shared" si="1"/>
        <v>144.58253618214476</v>
      </c>
      <c r="E126" s="10">
        <f t="shared" si="2"/>
        <v>313.30415945800564</v>
      </c>
      <c r="F126" s="10">
        <f t="shared" si="3"/>
        <v>144.65783696552927</v>
      </c>
      <c r="G126" s="10">
        <f t="shared" si="4"/>
        <v>316.98004466536992</v>
      </c>
      <c r="H126" s="10">
        <f t="shared" si="5"/>
        <v>184.4247532598516</v>
      </c>
      <c r="I126" s="10">
        <f t="shared" si="6"/>
        <v>257.91589821861373</v>
      </c>
      <c r="J126" s="10">
        <f t="shared" si="7"/>
        <v>160.40249012500087</v>
      </c>
      <c r="K126" s="10">
        <f t="shared" si="8"/>
        <v>263.08665199675136</v>
      </c>
      <c r="L126" s="10">
        <f t="shared" si="13"/>
        <v>194.36480886303528</v>
      </c>
      <c r="M126" s="10">
        <f t="shared" si="14"/>
        <v>310.38791771361002</v>
      </c>
      <c r="N126" s="10">
        <f t="shared" si="15"/>
        <v>229.0958440267122</v>
      </c>
      <c r="O126" s="10">
        <f t="shared" si="16"/>
        <v>411.83505099230075</v>
      </c>
      <c r="P126" s="10">
        <f t="shared" si="17"/>
        <v>296.95121131908144</v>
      </c>
      <c r="Q126" s="10">
        <f t="shared" si="9"/>
        <v>365.08375838572351</v>
      </c>
      <c r="R126" s="10">
        <f t="shared" si="10"/>
        <v>241.19251907793287</v>
      </c>
      <c r="S126" s="10">
        <f t="shared" si="11"/>
        <v>316.52562752668047</v>
      </c>
      <c r="T126" s="10">
        <f t="shared" si="18"/>
        <v>243.08128274122893</v>
      </c>
      <c r="U126" s="10">
        <f t="shared" si="19"/>
        <v>339.27327791656813</v>
      </c>
      <c r="V126" s="10">
        <f t="shared" si="20"/>
        <v>306.04877612436189</v>
      </c>
      <c r="W126" s="10">
        <f t="shared" si="21"/>
        <v>356.47469282499873</v>
      </c>
      <c r="X126" s="10">
        <f t="shared" si="22"/>
        <v>257.87530970319057</v>
      </c>
      <c r="Y126" s="10">
        <f t="shared" si="27"/>
        <v>348.11085396749678</v>
      </c>
      <c r="Z126" s="10">
        <f t="shared" si="28"/>
        <v>317.16766694816374</v>
      </c>
      <c r="AA126" s="10">
        <f t="shared" si="23"/>
        <v>341.14603953862803</v>
      </c>
      <c r="AB126" s="10">
        <f t="shared" si="24"/>
        <v>287.69762715443295</v>
      </c>
      <c r="AC126" s="10">
        <f t="shared" si="25"/>
        <v>392.12685782053978</v>
      </c>
      <c r="AD126" s="10">
        <f t="shared" si="26"/>
        <v>296.48616079113981</v>
      </c>
      <c r="AE126" s="10"/>
      <c r="AF126" s="10"/>
      <c r="AG126" s="10"/>
      <c r="AH126" s="10"/>
      <c r="AI126" s="10"/>
      <c r="AJ126" s="10"/>
    </row>
    <row r="127" spans="1:36">
      <c r="A127" s="84">
        <v>23</v>
      </c>
      <c r="B127" s="9" t="s">
        <v>57</v>
      </c>
      <c r="C127" s="10">
        <f t="shared" si="12"/>
        <v>927.17212501869301</v>
      </c>
      <c r="D127" s="10">
        <f t="shared" si="1"/>
        <v>224.31583669807088</v>
      </c>
      <c r="E127" s="10">
        <f t="shared" si="2"/>
        <v>569.47034218616136</v>
      </c>
      <c r="F127" s="10">
        <f t="shared" si="3"/>
        <v>377.96704127400091</v>
      </c>
      <c r="G127" s="10">
        <f t="shared" si="4"/>
        <v>581.48354148758665</v>
      </c>
      <c r="H127" s="10">
        <f t="shared" si="5"/>
        <v>480.35596905496283</v>
      </c>
      <c r="I127" s="10">
        <f t="shared" si="6"/>
        <v>594.23185287638944</v>
      </c>
      <c r="J127" s="10">
        <f t="shared" si="7"/>
        <v>655.70411351877465</v>
      </c>
      <c r="K127" s="10">
        <f t="shared" si="8"/>
        <v>976.39096967505304</v>
      </c>
      <c r="L127" s="10">
        <f t="shared" si="13"/>
        <v>940.2283411685695</v>
      </c>
      <c r="M127" s="10">
        <f t="shared" si="14"/>
        <v>615.64146710491991</v>
      </c>
      <c r="N127" s="10">
        <f t="shared" si="15"/>
        <v>719.98747847863513</v>
      </c>
      <c r="O127" s="10">
        <f t="shared" si="16"/>
        <v>1001.7217091876663</v>
      </c>
      <c r="P127" s="10">
        <f t="shared" si="17"/>
        <v>866.07189440183652</v>
      </c>
      <c r="Q127" s="10">
        <f t="shared" si="9"/>
        <v>794.13561392791701</v>
      </c>
      <c r="R127" s="10">
        <f t="shared" si="10"/>
        <v>829.76990429647731</v>
      </c>
      <c r="S127" s="10">
        <f t="shared" si="11"/>
        <v>635.64708873633356</v>
      </c>
      <c r="T127" s="10">
        <f t="shared" si="18"/>
        <v>610.2212051868803</v>
      </c>
      <c r="U127" s="10">
        <f t="shared" si="19"/>
        <v>625.19060689234527</v>
      </c>
      <c r="V127" s="10">
        <f t="shared" si="20"/>
        <v>986.07298973264199</v>
      </c>
      <c r="W127" s="10">
        <f t="shared" si="21"/>
        <v>1207.8895061413791</v>
      </c>
      <c r="X127" s="10">
        <f t="shared" si="22"/>
        <v>1095.7647418582133</v>
      </c>
      <c r="Y127" s="10">
        <f t="shared" si="27"/>
        <v>915.17971266424672</v>
      </c>
      <c r="Z127" s="10">
        <f t="shared" si="28"/>
        <v>1129.9146173117235</v>
      </c>
      <c r="AA127" s="10">
        <f t="shared" si="23"/>
        <v>764.38848920863313</v>
      </c>
      <c r="AB127" s="10">
        <f t="shared" si="24"/>
        <v>954.2366107114309</v>
      </c>
      <c r="AC127" s="10">
        <f t="shared" si="25"/>
        <v>794.12646089301768</v>
      </c>
      <c r="AD127" s="10">
        <f t="shared" si="26"/>
        <v>913.99460593347305</v>
      </c>
      <c r="AE127" s="10"/>
      <c r="AF127" s="10"/>
      <c r="AG127" s="10"/>
      <c r="AH127" s="10"/>
      <c r="AI127" s="10"/>
      <c r="AJ127" s="10"/>
    </row>
    <row r="128" spans="1:36">
      <c r="A128" s="84">
        <v>24</v>
      </c>
      <c r="B128" s="9" t="s">
        <v>58</v>
      </c>
      <c r="C128" s="10">
        <f t="shared" si="12"/>
        <v>232.41986919625967</v>
      </c>
      <c r="D128" s="10">
        <f t="shared" si="1"/>
        <v>48.646019134100861</v>
      </c>
      <c r="E128" s="10">
        <f t="shared" si="2"/>
        <v>179.73251572659512</v>
      </c>
      <c r="F128" s="10">
        <f t="shared" si="3"/>
        <v>148.01501295131362</v>
      </c>
      <c r="G128" s="10">
        <f t="shared" si="4"/>
        <v>216.2050859672604</v>
      </c>
      <c r="H128" s="10">
        <f t="shared" si="5"/>
        <v>277.97796767219188</v>
      </c>
      <c r="I128" s="10">
        <f t="shared" si="6"/>
        <v>133.98838767306833</v>
      </c>
      <c r="J128" s="10">
        <f t="shared" si="7"/>
        <v>208.42638082477299</v>
      </c>
      <c r="K128" s="10">
        <f t="shared" si="8"/>
        <v>126.55763239875388</v>
      </c>
      <c r="L128" s="10">
        <f t="shared" si="13"/>
        <v>257.98286604361368</v>
      </c>
      <c r="M128" s="10">
        <f t="shared" si="14"/>
        <v>220.08897213767267</v>
      </c>
      <c r="N128" s="10">
        <f t="shared" si="15"/>
        <v>276.28190119409976</v>
      </c>
      <c r="O128" s="10">
        <f t="shared" si="16"/>
        <v>248.18543666588621</v>
      </c>
      <c r="P128" s="10">
        <f t="shared" si="17"/>
        <v>309.06110981034885</v>
      </c>
      <c r="Q128" s="10">
        <f t="shared" si="9"/>
        <v>249.11032028469751</v>
      </c>
      <c r="R128" s="10">
        <f t="shared" si="10"/>
        <v>280.24911032028473</v>
      </c>
      <c r="S128" s="10">
        <f t="shared" si="11"/>
        <v>151.3840830449827</v>
      </c>
      <c r="T128" s="10">
        <f t="shared" si="18"/>
        <v>337.37024221453288</v>
      </c>
      <c r="U128" s="10">
        <f t="shared" si="19"/>
        <v>202.34381586712755</v>
      </c>
      <c r="V128" s="10">
        <f t="shared" si="20"/>
        <v>269.79175448950343</v>
      </c>
      <c r="W128" s="10">
        <f t="shared" si="21"/>
        <v>272.17617221328715</v>
      </c>
      <c r="X128" s="10">
        <f t="shared" si="22"/>
        <v>272.17617221328715</v>
      </c>
      <c r="Y128" s="10">
        <f t="shared" si="27"/>
        <v>205.93579648697761</v>
      </c>
      <c r="Z128" s="10">
        <f t="shared" si="28"/>
        <v>258.42923480718758</v>
      </c>
      <c r="AA128" s="10">
        <f t="shared" si="23"/>
        <v>177.89373814041744</v>
      </c>
      <c r="AB128" s="10">
        <f t="shared" si="24"/>
        <v>316.25553447185325</v>
      </c>
      <c r="AC128" s="10">
        <f t="shared" si="25"/>
        <v>340.84747075683629</v>
      </c>
      <c r="AD128" s="10">
        <f t="shared" si="26"/>
        <v>236.2692695018979</v>
      </c>
      <c r="AE128" s="10"/>
      <c r="AF128" s="10"/>
      <c r="AG128" s="10"/>
      <c r="AH128" s="10"/>
      <c r="AI128" s="10"/>
      <c r="AJ128" s="10"/>
    </row>
    <row r="129" spans="1:36">
      <c r="A129" s="84">
        <v>25</v>
      </c>
      <c r="B129" s="9" t="s">
        <v>59</v>
      </c>
      <c r="C129" s="10">
        <f t="shared" si="12"/>
        <v>675.93684648701151</v>
      </c>
      <c r="D129" s="10">
        <f t="shared" si="1"/>
        <v>215.07081479132185</v>
      </c>
      <c r="E129" s="10">
        <f t="shared" si="2"/>
        <v>747.04519574351127</v>
      </c>
      <c r="F129" s="10">
        <f t="shared" si="3"/>
        <v>380.88506694938548</v>
      </c>
      <c r="G129" s="10">
        <f t="shared" si="4"/>
        <v>758.7589903781261</v>
      </c>
      <c r="H129" s="10">
        <f t="shared" si="5"/>
        <v>527.37124235938381</v>
      </c>
      <c r="I129" s="10">
        <f t="shared" si="6"/>
        <v>724.37625792731558</v>
      </c>
      <c r="J129" s="10">
        <f t="shared" si="7"/>
        <v>572.47560095697418</v>
      </c>
      <c r="K129" s="10">
        <f t="shared" si="8"/>
        <v>661.86162604818128</v>
      </c>
      <c r="L129" s="10">
        <f t="shared" si="13"/>
        <v>732.90891923979405</v>
      </c>
      <c r="M129" s="10">
        <f t="shared" si="14"/>
        <v>680.16135742841118</v>
      </c>
      <c r="N129" s="10">
        <f t="shared" si="15"/>
        <v>717.24462292650276</v>
      </c>
      <c r="O129" s="10">
        <f t="shared" si="16"/>
        <v>747.09212930301555</v>
      </c>
      <c r="P129" s="10">
        <f t="shared" si="17"/>
        <v>665.6898391852535</v>
      </c>
      <c r="Q129" s="10">
        <f t="shared" si="9"/>
        <v>828.22112888036122</v>
      </c>
      <c r="R129" s="10">
        <f t="shared" si="10"/>
        <v>740.20613112474359</v>
      </c>
      <c r="S129" s="10">
        <f t="shared" si="11"/>
        <v>869.49028394157449</v>
      </c>
      <c r="T129" s="10">
        <f t="shared" si="18"/>
        <v>689.38773751561894</v>
      </c>
      <c r="U129" s="10">
        <f t="shared" si="19"/>
        <v>843.40308062289887</v>
      </c>
      <c r="V129" s="10">
        <f t="shared" si="20"/>
        <v>654.5688567484948</v>
      </c>
      <c r="W129" s="10">
        <f t="shared" si="21"/>
        <v>786.79779963327223</v>
      </c>
      <c r="X129" s="10">
        <f t="shared" si="22"/>
        <v>766.79446574429073</v>
      </c>
      <c r="Y129" s="10">
        <f t="shared" si="27"/>
        <v>921.05913562142655</v>
      </c>
      <c r="Z129" s="10">
        <f t="shared" si="28"/>
        <v>702.74010973620477</v>
      </c>
      <c r="AA129" s="10">
        <f t="shared" si="23"/>
        <v>801.29905100733583</v>
      </c>
      <c r="AB129" s="10">
        <f t="shared" si="24"/>
        <v>813.53885321213215</v>
      </c>
      <c r="AC129" s="10">
        <f t="shared" si="25"/>
        <v>844.7823215810073</v>
      </c>
      <c r="AD129" s="10">
        <f t="shared" si="26"/>
        <v>859.27810974922284</v>
      </c>
      <c r="AE129" s="10"/>
      <c r="AF129" s="10"/>
      <c r="AG129" s="10"/>
      <c r="AH129" s="10"/>
      <c r="AI129" s="10"/>
      <c r="AJ129" s="10"/>
    </row>
    <row r="130" spans="1:36">
      <c r="A130" s="84">
        <v>26</v>
      </c>
      <c r="B130" s="9" t="s">
        <v>44</v>
      </c>
      <c r="C130" s="10">
        <f t="shared" si="12"/>
        <v>1073.5869178812657</v>
      </c>
      <c r="D130" s="10">
        <f t="shared" si="1"/>
        <v>508.35407038748667</v>
      </c>
      <c r="E130" s="10">
        <f t="shared" si="2"/>
        <v>912.39980082894431</v>
      </c>
      <c r="F130" s="10">
        <f t="shared" si="3"/>
        <v>709.02090594778076</v>
      </c>
      <c r="G130" s="10">
        <f t="shared" si="4"/>
        <v>1038.1531656068564</v>
      </c>
      <c r="H130" s="10">
        <f t="shared" si="5"/>
        <v>698.09234171965716</v>
      </c>
      <c r="I130" s="10">
        <f t="shared" si="6"/>
        <v>1065.243615694453</v>
      </c>
      <c r="J130" s="10">
        <f t="shared" si="7"/>
        <v>798.08078949341302</v>
      </c>
      <c r="K130" s="10">
        <f t="shared" si="8"/>
        <v>1046.696718789711</v>
      </c>
      <c r="L130" s="10">
        <f t="shared" si="13"/>
        <v>807.26066426784746</v>
      </c>
      <c r="M130" s="10">
        <f t="shared" si="14"/>
        <v>1143.5913909412143</v>
      </c>
      <c r="N130" s="10">
        <f t="shared" si="15"/>
        <v>944.42659813684554</v>
      </c>
      <c r="O130" s="10">
        <f t="shared" si="16"/>
        <v>1079.9871506585287</v>
      </c>
      <c r="P130" s="10">
        <f t="shared" si="17"/>
        <v>977.19241888853196</v>
      </c>
      <c r="Q130" s="10">
        <f t="shared" si="9"/>
        <v>1040.5244048054196</v>
      </c>
      <c r="R130" s="10">
        <f t="shared" si="10"/>
        <v>795.01425542802838</v>
      </c>
      <c r="S130" s="10">
        <f t="shared" si="11"/>
        <v>1077.1009187568484</v>
      </c>
      <c r="T130" s="10">
        <f t="shared" si="18"/>
        <v>678.53143400724889</v>
      </c>
      <c r="U130" s="10">
        <f t="shared" si="19"/>
        <v>1006.533849382584</v>
      </c>
      <c r="V130" s="10">
        <f t="shared" si="20"/>
        <v>694.40728652029418</v>
      </c>
      <c r="W130" s="10">
        <f t="shared" si="21"/>
        <v>876.68238676185842</v>
      </c>
      <c r="X130" s="10">
        <f t="shared" si="22"/>
        <v>785.21281524334472</v>
      </c>
      <c r="Y130" s="10">
        <f t="shared" si="27"/>
        <v>959.17092352357497</v>
      </c>
      <c r="Z130" s="10">
        <f t="shared" si="28"/>
        <v>698.85952984699816</v>
      </c>
      <c r="AA130" s="10">
        <f t="shared" si="23"/>
        <v>1059.608479383226</v>
      </c>
      <c r="AB130" s="10">
        <f t="shared" si="24"/>
        <v>840.140610359638</v>
      </c>
      <c r="AC130" s="10">
        <f t="shared" si="25"/>
        <v>1065.3755983198203</v>
      </c>
      <c r="AD130" s="10">
        <f t="shared" si="26"/>
        <v>769.87887076291884</v>
      </c>
      <c r="AE130" s="10"/>
      <c r="AF130" s="10"/>
      <c r="AG130" s="10"/>
      <c r="AH130" s="10"/>
      <c r="AI130" s="10"/>
      <c r="AJ130" s="10"/>
    </row>
    <row r="131" spans="1:36">
      <c r="A131" s="84">
        <v>27</v>
      </c>
      <c r="B131" s="9" t="s">
        <v>60</v>
      </c>
      <c r="C131" s="10">
        <f t="shared" si="12"/>
        <v>560.21357556080011</v>
      </c>
      <c r="D131" s="10">
        <f t="shared" si="1"/>
        <v>202.22114829707272</v>
      </c>
      <c r="E131" s="10">
        <f t="shared" si="2"/>
        <v>606.55074807925598</v>
      </c>
      <c r="F131" s="10">
        <f t="shared" si="3"/>
        <v>316.05709478459318</v>
      </c>
      <c r="G131" s="10">
        <f t="shared" si="4"/>
        <v>649.38336058178891</v>
      </c>
      <c r="H131" s="10">
        <f t="shared" si="5"/>
        <v>488.64037076217824</v>
      </c>
      <c r="I131" s="10">
        <f t="shared" si="6"/>
        <v>627.4970092318805</v>
      </c>
      <c r="J131" s="10">
        <f t="shared" si="7"/>
        <v>482.58582940207208</v>
      </c>
      <c r="K131" s="10">
        <f t="shared" si="8"/>
        <v>663.32927273858957</v>
      </c>
      <c r="L131" s="10">
        <f t="shared" si="13"/>
        <v>473.93364928909955</v>
      </c>
      <c r="M131" s="10">
        <f t="shared" si="14"/>
        <v>617.82164755272095</v>
      </c>
      <c r="N131" s="10">
        <f t="shared" si="15"/>
        <v>496.29689432020496</v>
      </c>
      <c r="O131" s="10">
        <f t="shared" si="16"/>
        <v>643.74126275266315</v>
      </c>
      <c r="P131" s="10">
        <f t="shared" si="17"/>
        <v>546.86138954632167</v>
      </c>
      <c r="Q131" s="10">
        <f t="shared" si="9"/>
        <v>756.13362854271679</v>
      </c>
      <c r="R131" s="10">
        <f t="shared" si="10"/>
        <v>615.20110458418776</v>
      </c>
      <c r="S131" s="10">
        <f t="shared" si="11"/>
        <v>709.70632431596596</v>
      </c>
      <c r="T131" s="10">
        <f t="shared" si="18"/>
        <v>593.5365181569839</v>
      </c>
      <c r="U131" s="10">
        <f t="shared" si="19"/>
        <v>709.83339383781197</v>
      </c>
      <c r="V131" s="10">
        <f t="shared" si="20"/>
        <v>641.4762062919508</v>
      </c>
      <c r="W131" s="10">
        <f t="shared" si="21"/>
        <v>664.86449751950045</v>
      </c>
      <c r="X131" s="10">
        <f t="shared" si="22"/>
        <v>675.81343018734003</v>
      </c>
      <c r="Y131" s="10">
        <f t="shared" si="27"/>
        <v>698.6805586476097</v>
      </c>
      <c r="Z131" s="10">
        <f t="shared" si="28"/>
        <v>601.83742226575828</v>
      </c>
      <c r="AA131" s="10">
        <f t="shared" si="23"/>
        <v>599.02359877732545</v>
      </c>
      <c r="AB131" s="10">
        <f t="shared" si="24"/>
        <v>528.03894015558672</v>
      </c>
      <c r="AC131" s="10">
        <f t="shared" si="25"/>
        <v>665.46679914712752</v>
      </c>
      <c r="AD131" s="10">
        <f t="shared" si="26"/>
        <v>606.76994013627575</v>
      </c>
      <c r="AE131" s="10"/>
      <c r="AF131" s="10"/>
      <c r="AG131" s="10"/>
      <c r="AH131" s="10"/>
      <c r="AI131" s="10"/>
      <c r="AJ131" s="10"/>
    </row>
    <row r="132" spans="1:36">
      <c r="A132" s="84">
        <v>28</v>
      </c>
      <c r="B132" s="9" t="s">
        <v>20</v>
      </c>
      <c r="C132" s="10">
        <f t="shared" si="12"/>
        <v>979.03914532967485</v>
      </c>
      <c r="D132" s="10">
        <f t="shared" si="1"/>
        <v>246.78930363202417</v>
      </c>
      <c r="E132" s="10">
        <f t="shared" si="2"/>
        <v>882.77694089443935</v>
      </c>
      <c r="F132" s="10">
        <f t="shared" si="3"/>
        <v>477.83339002543045</v>
      </c>
      <c r="G132" s="10">
        <f t="shared" si="4"/>
        <v>866.0508083140877</v>
      </c>
      <c r="H132" s="10">
        <f t="shared" si="5"/>
        <v>777.84192968950481</v>
      </c>
      <c r="I132" s="10">
        <f t="shared" si="6"/>
        <v>977.95616717635073</v>
      </c>
      <c r="J132" s="10">
        <f t="shared" si="7"/>
        <v>856.90621814475037</v>
      </c>
      <c r="K132" s="10">
        <f t="shared" si="8"/>
        <v>943.59006780571838</v>
      </c>
      <c r="L132" s="10">
        <f t="shared" si="13"/>
        <v>921.46232752216713</v>
      </c>
      <c r="M132" s="10">
        <f t="shared" si="14"/>
        <v>1027.461823666185</v>
      </c>
      <c r="N132" s="10">
        <f t="shared" si="15"/>
        <v>1223.8421416451956</v>
      </c>
      <c r="O132" s="10">
        <f t="shared" si="16"/>
        <v>1051.027461823666</v>
      </c>
      <c r="P132" s="10">
        <f t="shared" si="17"/>
        <v>1156.287312260416</v>
      </c>
      <c r="Q132" s="10">
        <f t="shared" si="9"/>
        <v>896.43711981461445</v>
      </c>
      <c r="R132" s="10">
        <f t="shared" si="10"/>
        <v>902.5353315140336</v>
      </c>
      <c r="S132" s="10">
        <f t="shared" si="11"/>
        <v>980.19906979562779</v>
      </c>
      <c r="T132" s="10">
        <f t="shared" si="18"/>
        <v>1077.1584831911769</v>
      </c>
      <c r="U132" s="10">
        <f t="shared" si="19"/>
        <v>941.38169569009597</v>
      </c>
      <c r="V132" s="10">
        <f t="shared" si="20"/>
        <v>1105.296399891726</v>
      </c>
      <c r="W132" s="10">
        <f t="shared" si="21"/>
        <v>1505.8893693156404</v>
      </c>
      <c r="X132" s="10">
        <f t="shared" si="22"/>
        <v>1018.339048755032</v>
      </c>
      <c r="Y132" s="10">
        <f t="shared" si="27"/>
        <v>962.77662983259972</v>
      </c>
      <c r="Z132" s="10">
        <f t="shared" si="28"/>
        <v>1170.9040816937681</v>
      </c>
      <c r="AA132" s="10">
        <f t="shared" si="23"/>
        <v>953.92969668810713</v>
      </c>
      <c r="AB132" s="10">
        <f t="shared" si="24"/>
        <v>921.98684535304108</v>
      </c>
      <c r="AC132" s="10">
        <f t="shared" si="25"/>
        <v>921.38569465538433</v>
      </c>
      <c r="AD132" s="10">
        <f t="shared" si="26"/>
        <v>1099.2984740001446</v>
      </c>
      <c r="AE132" s="10"/>
      <c r="AF132" s="10"/>
      <c r="AG132" s="10"/>
      <c r="AH132" s="10"/>
      <c r="AI132" s="10"/>
      <c r="AJ132" s="10"/>
    </row>
    <row r="133" spans="1:36">
      <c r="A133" s="84">
        <v>29</v>
      </c>
      <c r="B133" s="9" t="s">
        <v>61</v>
      </c>
      <c r="C133" s="10">
        <f t="shared" si="12"/>
        <v>433.40671436433684</v>
      </c>
      <c r="D133" s="10">
        <f t="shared" si="1"/>
        <v>130.70996147495873</v>
      </c>
      <c r="E133" s="10">
        <f t="shared" si="2"/>
        <v>365.36605542534124</v>
      </c>
      <c r="F133" s="10">
        <f t="shared" si="3"/>
        <v>234.38577140493587</v>
      </c>
      <c r="G133" s="10">
        <f t="shared" si="4"/>
        <v>454.20649447495089</v>
      </c>
      <c r="H133" s="10">
        <f t="shared" si="5"/>
        <v>271.1680564029557</v>
      </c>
      <c r="I133" s="10">
        <f t="shared" si="6"/>
        <v>357.07067304453278</v>
      </c>
      <c r="J133" s="10">
        <f t="shared" si="7"/>
        <v>330.12194300343594</v>
      </c>
      <c r="K133" s="10">
        <f t="shared" si="8"/>
        <v>456.74368619022033</v>
      </c>
      <c r="L133" s="10">
        <f t="shared" si="13"/>
        <v>282.10639441160663</v>
      </c>
      <c r="M133" s="10">
        <f t="shared" si="14"/>
        <v>546.04781247919027</v>
      </c>
      <c r="N133" s="10">
        <f t="shared" si="15"/>
        <v>532.72957315042947</v>
      </c>
      <c r="O133" s="10">
        <f t="shared" si="16"/>
        <v>432.84277818472401</v>
      </c>
      <c r="P133" s="10">
        <f t="shared" si="17"/>
        <v>592.66165012985289</v>
      </c>
      <c r="Q133" s="10">
        <f t="shared" si="9"/>
        <v>453.15292315547612</v>
      </c>
      <c r="R133" s="10">
        <f t="shared" si="10"/>
        <v>580.80163390349753</v>
      </c>
      <c r="S133" s="10">
        <f t="shared" si="11"/>
        <v>569.18795851252207</v>
      </c>
      <c r="T133" s="10">
        <f t="shared" si="18"/>
        <v>537.56640526182639</v>
      </c>
      <c r="U133" s="10">
        <f t="shared" si="19"/>
        <v>438.18466353677621</v>
      </c>
      <c r="V133" s="10">
        <f t="shared" si="20"/>
        <v>450.7042253521127</v>
      </c>
      <c r="W133" s="10">
        <f t="shared" si="21"/>
        <v>427.05947886365044</v>
      </c>
      <c r="X133" s="10">
        <f t="shared" si="22"/>
        <v>266.13851581357926</v>
      </c>
      <c r="Y133" s="10">
        <f t="shared" si="27"/>
        <v>313.24857195503961</v>
      </c>
      <c r="Z133" s="10">
        <f t="shared" si="28"/>
        <v>276.39579878385848</v>
      </c>
      <c r="AA133" s="10">
        <f t="shared" si="23"/>
        <v>416.79250981576558</v>
      </c>
      <c r="AB133" s="10">
        <f t="shared" si="24"/>
        <v>295.98308668076112</v>
      </c>
      <c r="AC133" s="10">
        <f t="shared" si="25"/>
        <v>599.88002399520099</v>
      </c>
      <c r="AD133" s="10">
        <f t="shared" si="26"/>
        <v>353.92921415716859</v>
      </c>
      <c r="AE133" s="10"/>
      <c r="AF133" s="10"/>
      <c r="AG133" s="10"/>
      <c r="AH133" s="10"/>
      <c r="AI133" s="10"/>
      <c r="AJ133" s="10"/>
    </row>
    <row r="134" spans="1:36">
      <c r="A134" s="84">
        <v>30</v>
      </c>
      <c r="B134" s="9" t="s">
        <v>62</v>
      </c>
      <c r="C134" s="10">
        <f t="shared" si="12"/>
        <v>483.57512089378019</v>
      </c>
      <c r="D134" s="10">
        <f t="shared" si="1"/>
        <v>100.05002501250624</v>
      </c>
      <c r="E134" s="10">
        <f t="shared" si="2"/>
        <v>511.07325383304936</v>
      </c>
      <c r="F134" s="10">
        <f t="shared" si="3"/>
        <v>187.39352640545147</v>
      </c>
      <c r="G134" s="10">
        <f t="shared" si="4"/>
        <v>448.74007594062823</v>
      </c>
      <c r="H134" s="10">
        <f t="shared" si="5"/>
        <v>500.51777701070074</v>
      </c>
      <c r="I134" s="10">
        <f t="shared" si="6"/>
        <v>316.0667251975417</v>
      </c>
      <c r="J134" s="10">
        <f t="shared" si="7"/>
        <v>456.54082528533803</v>
      </c>
      <c r="K134" s="10">
        <f t="shared" si="8"/>
        <v>425.23033309709422</v>
      </c>
      <c r="L134" s="10">
        <f t="shared" si="13"/>
        <v>478.38412473423102</v>
      </c>
      <c r="M134" s="10">
        <f t="shared" si="14"/>
        <v>679.39772309952264</v>
      </c>
      <c r="N134" s="10">
        <f t="shared" si="15"/>
        <v>752.84612559676827</v>
      </c>
      <c r="O134" s="10">
        <f t="shared" si="16"/>
        <v>807.93242746970259</v>
      </c>
      <c r="P134" s="10">
        <f t="shared" si="17"/>
        <v>1542.4164524421594</v>
      </c>
      <c r="Q134" s="10">
        <f t="shared" si="9"/>
        <v>986.43649815043159</v>
      </c>
      <c r="R134" s="10">
        <f t="shared" si="10"/>
        <v>669.36762374493571</v>
      </c>
      <c r="S134" s="10">
        <f t="shared" si="11"/>
        <v>885.73959255978752</v>
      </c>
      <c r="T134" s="10">
        <f t="shared" si="18"/>
        <v>797.1656333038087</v>
      </c>
      <c r="U134" s="10">
        <f t="shared" si="19"/>
        <v>1198.9978525411595</v>
      </c>
      <c r="V134" s="10">
        <f t="shared" si="20"/>
        <v>1002.1474588403722</v>
      </c>
      <c r="W134" s="10">
        <f t="shared" si="21"/>
        <v>733.19027181688125</v>
      </c>
      <c r="X134" s="10">
        <f t="shared" si="22"/>
        <v>786.83834048640915</v>
      </c>
      <c r="Y134" s="10">
        <f t="shared" si="27"/>
        <v>647.01653486700218</v>
      </c>
      <c r="Z134" s="10">
        <f t="shared" si="28"/>
        <v>539.18044572250187</v>
      </c>
      <c r="AA134" s="10">
        <f t="shared" si="23"/>
        <v>499.82149232416992</v>
      </c>
      <c r="AB134" s="10">
        <f t="shared" si="24"/>
        <v>517.672259907176</v>
      </c>
      <c r="AC134" s="10">
        <f t="shared" si="25"/>
        <v>683.57618276668461</v>
      </c>
      <c r="AD134" s="10">
        <f t="shared" si="26"/>
        <v>845.47580500089953</v>
      </c>
      <c r="AE134" s="10"/>
      <c r="AF134" s="10"/>
      <c r="AG134" s="10"/>
      <c r="AH134" s="10"/>
      <c r="AI134" s="10"/>
      <c r="AJ134" s="10"/>
    </row>
    <row r="135" spans="1:36">
      <c r="A135" s="84">
        <v>31</v>
      </c>
      <c r="B135" s="9" t="s">
        <v>3</v>
      </c>
      <c r="C135" s="10">
        <f t="shared" si="12"/>
        <v>665.23678988840084</v>
      </c>
      <c r="D135" s="10">
        <f t="shared" si="1"/>
        <v>191.54231708855679</v>
      </c>
      <c r="E135" s="10">
        <f t="shared" si="2"/>
        <v>607.91317488666027</v>
      </c>
      <c r="F135" s="10">
        <f t="shared" si="3"/>
        <v>332.00531208499336</v>
      </c>
      <c r="G135" s="10">
        <f t="shared" si="4"/>
        <v>666.93132195315604</v>
      </c>
      <c r="H135" s="10">
        <f t="shared" si="5"/>
        <v>311.91515907673113</v>
      </c>
      <c r="I135" s="10">
        <f t="shared" si="6"/>
        <v>604.86359708677946</v>
      </c>
      <c r="J135" s="10">
        <f t="shared" si="7"/>
        <v>465.71130387943123</v>
      </c>
      <c r="K135" s="10">
        <f t="shared" si="8"/>
        <v>571.59784087418268</v>
      </c>
      <c r="L135" s="10">
        <f t="shared" si="13"/>
        <v>538.68433756088996</v>
      </c>
      <c r="M135" s="10">
        <f t="shared" si="14"/>
        <v>454.51676030553625</v>
      </c>
      <c r="N135" s="10">
        <f t="shared" si="15"/>
        <v>476.61132504261093</v>
      </c>
      <c r="O135" s="10">
        <f t="shared" si="16"/>
        <v>467.14222586957891</v>
      </c>
      <c r="P135" s="10">
        <f t="shared" si="17"/>
        <v>520.80045451676028</v>
      </c>
      <c r="Q135" s="10">
        <f t="shared" si="9"/>
        <v>468.4999578876442</v>
      </c>
      <c r="R135" s="10">
        <f t="shared" si="10"/>
        <v>531.66849153541648</v>
      </c>
      <c r="S135" s="10">
        <f t="shared" si="11"/>
        <v>537.99108531149579</v>
      </c>
      <c r="T135" s="10">
        <f t="shared" si="18"/>
        <v>518.29584326733698</v>
      </c>
      <c r="U135" s="10">
        <f t="shared" si="19"/>
        <v>522.75680044193916</v>
      </c>
      <c r="V135" s="10">
        <f t="shared" si="20"/>
        <v>443.98522777260592</v>
      </c>
      <c r="W135" s="10">
        <f t="shared" si="21"/>
        <v>449.13381335994865</v>
      </c>
      <c r="X135" s="10">
        <f t="shared" si="22"/>
        <v>398.21161229873002</v>
      </c>
      <c r="Y135" s="10">
        <f t="shared" si="27"/>
        <v>505.62206048776437</v>
      </c>
      <c r="Z135" s="10">
        <f t="shared" si="28"/>
        <v>427.75418669601419</v>
      </c>
      <c r="AA135" s="10">
        <f t="shared" si="23"/>
        <v>516.70009592744395</v>
      </c>
      <c r="AB135" s="10">
        <f t="shared" si="24"/>
        <v>367.35850702014477</v>
      </c>
      <c r="AC135" s="10">
        <f t="shared" si="25"/>
        <v>648.61635622693041</v>
      </c>
      <c r="AD135" s="10">
        <f t="shared" si="26"/>
        <v>385.11596150973992</v>
      </c>
      <c r="AE135" s="10"/>
      <c r="AF135" s="10"/>
      <c r="AG135" s="10"/>
      <c r="AH135" s="10"/>
      <c r="AI135" s="10"/>
      <c r="AJ135" s="10"/>
    </row>
    <row r="136" spans="1:36">
      <c r="A136" s="84">
        <v>32</v>
      </c>
      <c r="B136" s="9" t="s">
        <v>63</v>
      </c>
      <c r="C136" s="10">
        <f t="shared" si="12"/>
        <v>927.72936955407488</v>
      </c>
      <c r="D136" s="10">
        <f t="shared" si="1"/>
        <v>297.2834443874936</v>
      </c>
      <c r="E136" s="10">
        <f t="shared" si="2"/>
        <v>1218.014329580348</v>
      </c>
      <c r="F136" s="10">
        <f t="shared" si="3"/>
        <v>890.4810644831116</v>
      </c>
      <c r="G136" s="10">
        <f t="shared" si="4"/>
        <v>1327.7037338488146</v>
      </c>
      <c r="H136" s="10">
        <f t="shared" si="5"/>
        <v>1027.5714721741786</v>
      </c>
      <c r="I136" s="10">
        <f t="shared" si="6"/>
        <v>1280.0325087621272</v>
      </c>
      <c r="J136" s="10">
        <f t="shared" si="7"/>
        <v>1051.4552750546045</v>
      </c>
      <c r="K136" s="10">
        <f t="shared" si="8"/>
        <v>1376.2632674826064</v>
      </c>
      <c r="L136" s="10">
        <f t="shared" si="13"/>
        <v>1284.8509471332081</v>
      </c>
      <c r="M136" s="10">
        <f t="shared" si="14"/>
        <v>1555.4769961113075</v>
      </c>
      <c r="N136" s="10">
        <f t="shared" si="15"/>
        <v>1227.2107469319731</v>
      </c>
      <c r="O136" s="10">
        <f t="shared" si="16"/>
        <v>1201.9594969951013</v>
      </c>
      <c r="P136" s="10">
        <f t="shared" si="17"/>
        <v>1106.0047472349881</v>
      </c>
      <c r="Q136" s="10">
        <f t="shared" si="9"/>
        <v>1260.5253869812937</v>
      </c>
      <c r="R136" s="10">
        <f t="shared" si="10"/>
        <v>1568.0935814047295</v>
      </c>
      <c r="S136" s="10">
        <f t="shared" si="11"/>
        <v>1036.4779874213837</v>
      </c>
      <c r="T136" s="10">
        <f t="shared" si="18"/>
        <v>955.97484276729563</v>
      </c>
      <c r="U136" s="10">
        <f t="shared" si="19"/>
        <v>963.8070377993073</v>
      </c>
      <c r="V136" s="10">
        <f t="shared" si="20"/>
        <v>1340.2941619396618</v>
      </c>
      <c r="W136" s="10">
        <f t="shared" si="21"/>
        <v>1099.010890198821</v>
      </c>
      <c r="X136" s="10">
        <f t="shared" si="22"/>
        <v>1718.4533919472476</v>
      </c>
      <c r="Y136" s="10">
        <f t="shared" si="27"/>
        <v>1537.9990982415711</v>
      </c>
      <c r="Z136" s="10">
        <f t="shared" si="28"/>
        <v>1187.3152647662941</v>
      </c>
      <c r="AA136" s="10">
        <f t="shared" si="23"/>
        <v>1146.2586707335072</v>
      </c>
      <c r="AB136" s="10">
        <f t="shared" si="24"/>
        <v>1382.3977960348307</v>
      </c>
      <c r="AC136" s="10">
        <f t="shared" si="25"/>
        <v>1294.6098941668718</v>
      </c>
      <c r="AD136" s="10">
        <f t="shared" si="26"/>
        <v>1511.1986217080973</v>
      </c>
      <c r="AE136" s="10"/>
      <c r="AF136" s="10"/>
      <c r="AG136" s="10"/>
      <c r="AH136" s="10"/>
      <c r="AI136" s="10"/>
      <c r="AJ136" s="10"/>
    </row>
    <row r="137" spans="1:36">
      <c r="A137" s="84">
        <v>33</v>
      </c>
      <c r="B137" s="9" t="s">
        <v>4</v>
      </c>
      <c r="C137" s="10">
        <f t="shared" si="12"/>
        <v>793.10425323311074</v>
      </c>
      <c r="D137" s="10">
        <f t="shared" ref="D137:D168" si="29">D37/AL37*100000</f>
        <v>403.84705168308511</v>
      </c>
      <c r="E137" s="10">
        <f t="shared" ref="E137:E168" si="30">E37/AM37*100000</f>
        <v>809.99411640380902</v>
      </c>
      <c r="F137" s="10">
        <f t="shared" ref="F137:F168" si="31">F37/AM37*100000</f>
        <v>614.63587394252352</v>
      </c>
      <c r="G137" s="10">
        <f t="shared" ref="G137:G168" si="32">G37/AN37*100000</f>
        <v>748.76282811034287</v>
      </c>
      <c r="H137" s="10">
        <f t="shared" ref="H137:H168" si="33">H37/AN37*100000</f>
        <v>754.94166615176346</v>
      </c>
      <c r="I137" s="10">
        <f t="shared" ref="I137:I168" si="34">I37/AO37*100000</f>
        <v>661.8902888198927</v>
      </c>
      <c r="J137" s="10">
        <f t="shared" ref="J137:J168" si="35">J37/AO37*100000</f>
        <v>791.75829272684609</v>
      </c>
      <c r="K137" s="10">
        <f t="shared" ref="K137:K168" si="36">K37/AP37*100000</f>
        <v>741.39976275207596</v>
      </c>
      <c r="L137" s="10">
        <f t="shared" si="13"/>
        <v>816.06931028639201</v>
      </c>
      <c r="M137" s="10">
        <f t="shared" si="14"/>
        <v>728.74855939275915</v>
      </c>
      <c r="N137" s="10">
        <f t="shared" si="15"/>
        <v>815.18499384016218</v>
      </c>
      <c r="O137" s="10">
        <f t="shared" si="16"/>
        <v>766.50240432380883</v>
      </c>
      <c r="P137" s="10">
        <f t="shared" ref="P137:P168" si="37">P37/AR37*100000</f>
        <v>799.28863807972027</v>
      </c>
      <c r="Q137" s="10">
        <f t="shared" ref="Q137:Q168" si="38">Q37/AS37*100000</f>
        <v>661.79467229817351</v>
      </c>
      <c r="R137" s="10">
        <f t="shared" ref="R137:R168" si="39">R37/AS37*100000</f>
        <v>742.84020599459086</v>
      </c>
      <c r="S137" s="10">
        <f t="shared" ref="S137:S168" si="40">S37/AT37*100000</f>
        <v>713.03154273287169</v>
      </c>
      <c r="T137" s="10">
        <f t="shared" si="18"/>
        <v>854.74656185102992</v>
      </c>
      <c r="U137" s="10">
        <f t="shared" si="19"/>
        <v>685.30995284210883</v>
      </c>
      <c r="V137" s="10">
        <f t="shared" si="20"/>
        <v>893.04453229737317</v>
      </c>
      <c r="W137" s="10">
        <f t="shared" si="21"/>
        <v>706.91742541088274</v>
      </c>
      <c r="X137" s="10">
        <f t="shared" si="22"/>
        <v>856.17858268238876</v>
      </c>
      <c r="Y137" s="10">
        <f t="shared" si="27"/>
        <v>589.56748639933039</v>
      </c>
      <c r="Z137" s="10">
        <f t="shared" si="28"/>
        <v>722.49710754991008</v>
      </c>
      <c r="AA137" s="10">
        <f t="shared" si="23"/>
        <v>595.90935530205002</v>
      </c>
      <c r="AB137" s="10">
        <f t="shared" si="24"/>
        <v>644.97493302944326</v>
      </c>
      <c r="AC137" s="10">
        <f t="shared" si="25"/>
        <v>606.24743115495278</v>
      </c>
      <c r="AD137" s="10">
        <f t="shared" si="26"/>
        <v>667.51914265272262</v>
      </c>
      <c r="AE137" s="10"/>
      <c r="AF137" s="10"/>
      <c r="AG137" s="10"/>
      <c r="AH137" s="10"/>
      <c r="AI137" s="10"/>
      <c r="AJ137" s="10"/>
    </row>
    <row r="138" spans="1:36">
      <c r="A138" s="84">
        <v>34</v>
      </c>
      <c r="B138" s="9" t="s">
        <v>21</v>
      </c>
      <c r="C138" s="10">
        <f t="shared" si="12"/>
        <v>278.98527217284112</v>
      </c>
      <c r="D138" s="10">
        <f t="shared" si="29"/>
        <v>45.416207097904362</v>
      </c>
      <c r="E138" s="10">
        <f t="shared" si="30"/>
        <v>305.67117585848075</v>
      </c>
      <c r="F138" s="10">
        <f t="shared" si="31"/>
        <v>162.59105098855358</v>
      </c>
      <c r="G138" s="10">
        <f t="shared" si="32"/>
        <v>240.61910645769655</v>
      </c>
      <c r="H138" s="10">
        <f t="shared" si="33"/>
        <v>117.05794368212264</v>
      </c>
      <c r="I138" s="10">
        <f t="shared" si="34"/>
        <v>403.33073119958368</v>
      </c>
      <c r="J138" s="10">
        <f t="shared" si="35"/>
        <v>286.23471246422065</v>
      </c>
      <c r="K138" s="10">
        <f t="shared" si="36"/>
        <v>233.62969693036536</v>
      </c>
      <c r="L138" s="10">
        <f t="shared" si="13"/>
        <v>376.40340061003309</v>
      </c>
      <c r="M138" s="10">
        <f t="shared" ref="M138:M169" si="41">M38/AR38*100000</f>
        <v>224.73353024271219</v>
      </c>
      <c r="N138" s="10">
        <f t="shared" si="15"/>
        <v>256.83832027738538</v>
      </c>
      <c r="O138" s="10">
        <f t="shared" si="16"/>
        <v>378.83652240914341</v>
      </c>
      <c r="P138" s="10">
        <f t="shared" si="37"/>
        <v>391.67843842301272</v>
      </c>
      <c r="Q138" s="10">
        <f t="shared" si="38"/>
        <v>505.54870530209615</v>
      </c>
      <c r="R138" s="10">
        <f t="shared" si="39"/>
        <v>339.08754623921084</v>
      </c>
      <c r="S138" s="10">
        <f t="shared" si="40"/>
        <v>394.17828987265005</v>
      </c>
      <c r="T138" s="10">
        <f t="shared" si="18"/>
        <v>369.92116434202546</v>
      </c>
      <c r="U138" s="10">
        <f t="shared" si="19"/>
        <v>173.64229686845098</v>
      </c>
      <c r="V138" s="10">
        <f t="shared" si="20"/>
        <v>365.24758996467278</v>
      </c>
      <c r="W138" s="10">
        <f t="shared" si="21"/>
        <v>343.50014806040866</v>
      </c>
      <c r="X138" s="10">
        <f t="shared" si="22"/>
        <v>438.25880959431447</v>
      </c>
      <c r="Y138" s="10">
        <f t="shared" si="27"/>
        <v>447.61175569821546</v>
      </c>
      <c r="Z138" s="10">
        <f t="shared" si="28"/>
        <v>477.05989752046645</v>
      </c>
      <c r="AA138" s="10">
        <f t="shared" si="23"/>
        <v>338.94410294709024</v>
      </c>
      <c r="AB138" s="10">
        <f t="shared" si="24"/>
        <v>333.19928764290228</v>
      </c>
      <c r="AC138" s="10">
        <f t="shared" si="25"/>
        <v>232.13679085041329</v>
      </c>
      <c r="AD138" s="10">
        <f t="shared" si="26"/>
        <v>401.99297927754503</v>
      </c>
      <c r="AE138" s="10"/>
      <c r="AF138" s="10"/>
      <c r="AG138" s="10"/>
      <c r="AH138" s="10"/>
      <c r="AI138" s="10"/>
      <c r="AJ138" s="10"/>
    </row>
    <row r="139" spans="1:36">
      <c r="A139" s="84">
        <v>35</v>
      </c>
      <c r="B139" s="9" t="s">
        <v>45</v>
      </c>
      <c r="C139" s="10">
        <f t="shared" si="12"/>
        <v>585.28768723095106</v>
      </c>
      <c r="D139" s="10">
        <f t="shared" si="29"/>
        <v>238.32480071701136</v>
      </c>
      <c r="E139" s="10">
        <f t="shared" si="30"/>
        <v>575.33042625832411</v>
      </c>
      <c r="F139" s="10">
        <f t="shared" si="31"/>
        <v>336.00378595815164</v>
      </c>
      <c r="G139" s="10">
        <f t="shared" si="32"/>
        <v>521.41676001493568</v>
      </c>
      <c r="H139" s="10">
        <f t="shared" si="33"/>
        <v>358.72406251666933</v>
      </c>
      <c r="I139" s="10">
        <f t="shared" si="34"/>
        <v>560.36812889785483</v>
      </c>
      <c r="J139" s="10">
        <f t="shared" si="35"/>
        <v>357.97634587239429</v>
      </c>
      <c r="K139" s="10">
        <f t="shared" si="36"/>
        <v>542.85695621215189</v>
      </c>
      <c r="L139" s="10">
        <f t="shared" si="13"/>
        <v>299.19192051163122</v>
      </c>
      <c r="M139" s="10">
        <f t="shared" si="41"/>
        <v>558.83741403728129</v>
      </c>
      <c r="N139" s="10">
        <f t="shared" si="15"/>
        <v>359.79943095550993</v>
      </c>
      <c r="O139" s="10">
        <f t="shared" si="16"/>
        <v>475.266978833076</v>
      </c>
      <c r="P139" s="10">
        <f t="shared" si="37"/>
        <v>442.73192390624797</v>
      </c>
      <c r="Q139" s="10">
        <f t="shared" si="38"/>
        <v>522.071649833322</v>
      </c>
      <c r="R139" s="10">
        <f t="shared" si="39"/>
        <v>361.29096338049152</v>
      </c>
      <c r="S139" s="10">
        <f t="shared" si="40"/>
        <v>588.01573752837589</v>
      </c>
      <c r="T139" s="10">
        <f t="shared" si="18"/>
        <v>394.05008841651824</v>
      </c>
      <c r="U139" s="10">
        <f t="shared" si="19"/>
        <v>512.11832406413237</v>
      </c>
      <c r="V139" s="10">
        <f t="shared" si="20"/>
        <v>478.33902353693406</v>
      </c>
      <c r="W139" s="10">
        <f t="shared" si="21"/>
        <v>569.65922064880181</v>
      </c>
      <c r="X139" s="10">
        <f t="shared" si="22"/>
        <v>435.16465124063768</v>
      </c>
      <c r="Y139" s="10">
        <f t="shared" si="27"/>
        <v>551.37235851348066</v>
      </c>
      <c r="Z139" s="10">
        <f t="shared" si="28"/>
        <v>464.53728443041052</v>
      </c>
      <c r="AA139" s="10">
        <f t="shared" si="23"/>
        <v>644.74572879405662</v>
      </c>
      <c r="AB139" s="10">
        <f t="shared" si="24"/>
        <v>466.51824799259578</v>
      </c>
      <c r="AC139" s="10">
        <f t="shared" si="25"/>
        <v>586.35264225159415</v>
      </c>
      <c r="AD139" s="10">
        <f t="shared" si="26"/>
        <v>455.64486574967628</v>
      </c>
      <c r="AE139" s="10"/>
      <c r="AF139" s="10"/>
      <c r="AG139" s="10"/>
      <c r="AH139" s="10"/>
      <c r="AI139" s="10"/>
      <c r="AJ139" s="10"/>
    </row>
    <row r="140" spans="1:36">
      <c r="A140" s="84">
        <v>36</v>
      </c>
      <c r="B140" s="9" t="s">
        <v>22</v>
      </c>
      <c r="C140" s="10">
        <f t="shared" si="12"/>
        <v>474.13625587812362</v>
      </c>
      <c r="D140" s="10">
        <f t="shared" si="29"/>
        <v>193.67041052945217</v>
      </c>
      <c r="E140" s="10">
        <f t="shared" si="30"/>
        <v>435.44001505545208</v>
      </c>
      <c r="F140" s="10">
        <f t="shared" si="31"/>
        <v>332.25825291861622</v>
      </c>
      <c r="G140" s="10">
        <f t="shared" si="32"/>
        <v>484.31003601611349</v>
      </c>
      <c r="H140" s="10">
        <f t="shared" si="33"/>
        <v>362.74757036720916</v>
      </c>
      <c r="I140" s="10">
        <f t="shared" si="34"/>
        <v>542.2538393508446</v>
      </c>
      <c r="J140" s="10">
        <f t="shared" si="35"/>
        <v>363.43918042205422</v>
      </c>
      <c r="K140" s="10">
        <f t="shared" si="36"/>
        <v>468.78617177251334</v>
      </c>
      <c r="L140" s="10">
        <f t="shared" si="13"/>
        <v>435.99043136044446</v>
      </c>
      <c r="M140" s="10">
        <f t="shared" si="41"/>
        <v>562.23416448055423</v>
      </c>
      <c r="N140" s="10">
        <f t="shared" si="15"/>
        <v>455.89995670223874</v>
      </c>
      <c r="O140" s="10">
        <f t="shared" si="16"/>
        <v>492.83040012225251</v>
      </c>
      <c r="P140" s="10">
        <f t="shared" si="37"/>
        <v>452.07956600361666</v>
      </c>
      <c r="Q140" s="10">
        <f t="shared" si="38"/>
        <v>526.78329097683138</v>
      </c>
      <c r="R140" s="10">
        <f t="shared" si="39"/>
        <v>450.91169286190137</v>
      </c>
      <c r="S140" s="10">
        <f t="shared" si="40"/>
        <v>531.24023455451186</v>
      </c>
      <c r="T140" s="10">
        <f t="shared" si="18"/>
        <v>452.81030373216174</v>
      </c>
      <c r="U140" s="10">
        <f t="shared" si="19"/>
        <v>526.92994931262081</v>
      </c>
      <c r="V140" s="10">
        <f t="shared" si="20"/>
        <v>500.18840632559045</v>
      </c>
      <c r="W140" s="10">
        <f t="shared" si="21"/>
        <v>492.28868825955055</v>
      </c>
      <c r="X140" s="10">
        <f t="shared" si="22"/>
        <v>516.50953393037719</v>
      </c>
      <c r="Y140" s="10">
        <f t="shared" si="27"/>
        <v>430.05732049714629</v>
      </c>
      <c r="Z140" s="10">
        <f t="shared" si="28"/>
        <v>481.04983135609359</v>
      </c>
      <c r="AA140" s="10">
        <f t="shared" si="23"/>
        <v>536.37298938546087</v>
      </c>
      <c r="AB140" s="10">
        <f t="shared" si="24"/>
        <v>517.5528844947429</v>
      </c>
      <c r="AC140" s="10">
        <f t="shared" si="25"/>
        <v>482.79613763089895</v>
      </c>
      <c r="AD140" s="10">
        <f t="shared" si="26"/>
        <v>428.39657282741734</v>
      </c>
      <c r="AE140" s="10"/>
      <c r="AF140" s="10"/>
      <c r="AG140" s="10"/>
      <c r="AH140" s="10"/>
      <c r="AI140" s="10"/>
      <c r="AJ140" s="10"/>
    </row>
    <row r="141" spans="1:36">
      <c r="A141" s="84">
        <v>37</v>
      </c>
      <c r="B141" s="9" t="s">
        <v>23</v>
      </c>
      <c r="C141" s="10">
        <f t="shared" si="12"/>
        <v>1117.4632628835736</v>
      </c>
      <c r="D141" s="10">
        <f t="shared" si="29"/>
        <v>871.86694137070026</v>
      </c>
      <c r="E141" s="10">
        <f t="shared" si="30"/>
        <v>1417.8130607362295</v>
      </c>
      <c r="F141" s="10">
        <f t="shared" si="31"/>
        <v>1272.3614811592627</v>
      </c>
      <c r="G141" s="10">
        <f t="shared" si="32"/>
        <v>1578.5415736720365</v>
      </c>
      <c r="H141" s="10">
        <f t="shared" si="33"/>
        <v>1575.8362753452639</v>
      </c>
      <c r="I141" s="10">
        <f t="shared" si="34"/>
        <v>1698.1285377677871</v>
      </c>
      <c r="J141" s="10">
        <f t="shared" si="35"/>
        <v>1518.0239958833247</v>
      </c>
      <c r="K141" s="10">
        <f t="shared" si="36"/>
        <v>1831.5615114116192</v>
      </c>
      <c r="L141" s="10">
        <f t="shared" si="13"/>
        <v>1727.0172294407562</v>
      </c>
      <c r="M141" s="10">
        <f t="shared" si="41"/>
        <v>1688.595898738281</v>
      </c>
      <c r="N141" s="10">
        <f t="shared" si="15"/>
        <v>2099.2624213114314</v>
      </c>
      <c r="O141" s="10">
        <f t="shared" si="16"/>
        <v>1929.0519547186125</v>
      </c>
      <c r="P141" s="10">
        <f t="shared" si="37"/>
        <v>1938.5080917515468</v>
      </c>
      <c r="Q141" s="10">
        <f t="shared" si="38"/>
        <v>1761.1108132740042</v>
      </c>
      <c r="R141" s="10">
        <f t="shared" si="39"/>
        <v>2061.3306170589185</v>
      </c>
      <c r="S141" s="10">
        <f t="shared" si="40"/>
        <v>1654.0133757030221</v>
      </c>
      <c r="T141" s="10">
        <f t="shared" si="18"/>
        <v>2228.3974418635571</v>
      </c>
      <c r="U141" s="10">
        <f t="shared" si="19"/>
        <v>1454.4540172840486</v>
      </c>
      <c r="V141" s="10">
        <f t="shared" si="20"/>
        <v>1623.8535752570772</v>
      </c>
      <c r="W141" s="10">
        <f t="shared" si="21"/>
        <v>1585.984324573536</v>
      </c>
      <c r="X141" s="10">
        <f t="shared" si="22"/>
        <v>1655.7992491602449</v>
      </c>
      <c r="Y141" s="10">
        <f t="shared" si="27"/>
        <v>1341.9822469667524</v>
      </c>
      <c r="Z141" s="10">
        <f t="shared" si="28"/>
        <v>1776.6164189295657</v>
      </c>
      <c r="AA141" s="10">
        <f t="shared" si="23"/>
        <v>1418.704739324279</v>
      </c>
      <c r="AB141" s="10">
        <f t="shared" si="24"/>
        <v>1489.5755482823492</v>
      </c>
      <c r="AC141" s="10">
        <f t="shared" si="25"/>
        <v>1365.2532180054764</v>
      </c>
      <c r="AD141" s="10">
        <f t="shared" si="26"/>
        <v>1621.1582260664843</v>
      </c>
      <c r="AE141" s="10"/>
      <c r="AF141" s="10"/>
      <c r="AG141" s="10"/>
      <c r="AH141" s="10"/>
      <c r="AI141" s="10"/>
      <c r="AJ141" s="10"/>
    </row>
    <row r="142" spans="1:36">
      <c r="A142" s="84">
        <v>38</v>
      </c>
      <c r="B142" s="9" t="s">
        <v>64</v>
      </c>
      <c r="C142" s="10">
        <f t="shared" si="12"/>
        <v>481.3947436898257</v>
      </c>
      <c r="D142" s="10">
        <f t="shared" si="29"/>
        <v>234.19203747072601</v>
      </c>
      <c r="E142" s="10">
        <f t="shared" si="30"/>
        <v>505.72265105137075</v>
      </c>
      <c r="F142" s="10">
        <f t="shared" si="31"/>
        <v>718.65850412563213</v>
      </c>
      <c r="G142" s="10">
        <f t="shared" si="32"/>
        <v>531.49083178315175</v>
      </c>
      <c r="H142" s="10">
        <f t="shared" si="33"/>
        <v>411.90539463194256</v>
      </c>
      <c r="I142" s="10">
        <f t="shared" si="34"/>
        <v>846.43288996372428</v>
      </c>
      <c r="J142" s="10">
        <f t="shared" si="35"/>
        <v>497.11137981996507</v>
      </c>
      <c r="K142" s="10">
        <f t="shared" si="36"/>
        <v>529.53156822810593</v>
      </c>
      <c r="L142" s="10">
        <f t="shared" si="13"/>
        <v>529.53156822810593</v>
      </c>
      <c r="M142" s="10">
        <f t="shared" si="41"/>
        <v>1097.2431765189961</v>
      </c>
      <c r="N142" s="10">
        <f t="shared" si="15"/>
        <v>617.19928679193526</v>
      </c>
      <c r="O142" s="10">
        <f t="shared" si="16"/>
        <v>754.35468385680974</v>
      </c>
      <c r="P142" s="10">
        <f t="shared" si="37"/>
        <v>617.19928679193526</v>
      </c>
      <c r="Q142" s="10">
        <f t="shared" si="38"/>
        <v>439.70686209193866</v>
      </c>
      <c r="R142" s="10">
        <f t="shared" si="39"/>
        <v>799.46702198534308</v>
      </c>
      <c r="S142" s="10">
        <f t="shared" si="40"/>
        <v>439.23865300146412</v>
      </c>
      <c r="T142" s="10">
        <f t="shared" si="18"/>
        <v>745.37468388127252</v>
      </c>
      <c r="U142" s="10">
        <f t="shared" si="19"/>
        <v>626.33262260127935</v>
      </c>
      <c r="V142" s="10">
        <f t="shared" si="20"/>
        <v>679.63752665245204</v>
      </c>
      <c r="W142" s="10">
        <f t="shared" si="21"/>
        <v>923.32396627860294</v>
      </c>
      <c r="X142" s="10">
        <f t="shared" si="22"/>
        <v>481.73424327579289</v>
      </c>
      <c r="Y142" s="10">
        <f t="shared" si="27"/>
        <v>867.01347205548882</v>
      </c>
      <c r="Z142" s="10">
        <f t="shared" si="28"/>
        <v>786.98145925036681</v>
      </c>
      <c r="AA142" s="10">
        <f t="shared" si="23"/>
        <v>582.2227972570837</v>
      </c>
      <c r="AB142" s="10">
        <f t="shared" si="24"/>
        <v>569.28451287359292</v>
      </c>
      <c r="AC142" s="10">
        <f t="shared" si="25"/>
        <v>1084.2906931715502</v>
      </c>
      <c r="AD142" s="10">
        <f t="shared" si="26"/>
        <v>464.6960113592358</v>
      </c>
      <c r="AE142" s="10"/>
      <c r="AF142" s="10"/>
      <c r="AG142" s="10"/>
      <c r="AH142" s="10"/>
      <c r="AI142" s="10"/>
      <c r="AJ142" s="10"/>
    </row>
    <row r="143" spans="1:36">
      <c r="A143" s="84">
        <v>39</v>
      </c>
      <c r="B143" s="9" t="s">
        <v>65</v>
      </c>
      <c r="C143" s="10">
        <f t="shared" si="12"/>
        <v>556.64779591159959</v>
      </c>
      <c r="D143" s="10">
        <f t="shared" si="29"/>
        <v>168.17869578605774</v>
      </c>
      <c r="E143" s="10">
        <f t="shared" si="30"/>
        <v>310.89294062646093</v>
      </c>
      <c r="F143" s="10">
        <f t="shared" si="31"/>
        <v>203.36605890603084</v>
      </c>
      <c r="G143" s="10">
        <f t="shared" si="32"/>
        <v>448.34801002460171</v>
      </c>
      <c r="H143" s="10">
        <f t="shared" si="33"/>
        <v>292.00101165704825</v>
      </c>
      <c r="I143" s="10">
        <f t="shared" si="34"/>
        <v>453.5353077237063</v>
      </c>
      <c r="J143" s="10">
        <f t="shared" si="35"/>
        <v>410.44945348995418</v>
      </c>
      <c r="K143" s="10">
        <f t="shared" si="36"/>
        <v>485.29576204852958</v>
      </c>
      <c r="L143" s="10">
        <f t="shared" si="13"/>
        <v>369.00369003690037</v>
      </c>
      <c r="M143" s="10">
        <f t="shared" si="41"/>
        <v>487.86834059715079</v>
      </c>
      <c r="N143" s="10">
        <f t="shared" si="15"/>
        <v>351.26520522994861</v>
      </c>
      <c r="O143" s="10">
        <f t="shared" si="16"/>
        <v>995.25141481818775</v>
      </c>
      <c r="P143" s="10">
        <f t="shared" si="37"/>
        <v>353.43350896593591</v>
      </c>
      <c r="Q143" s="10">
        <f t="shared" si="38"/>
        <v>850.57186506461869</v>
      </c>
      <c r="R143" s="10">
        <f t="shared" si="39"/>
        <v>365.41558280688713</v>
      </c>
      <c r="S143" s="10">
        <f t="shared" si="40"/>
        <v>390.78318619907668</v>
      </c>
      <c r="T143" s="10">
        <f t="shared" si="18"/>
        <v>315.86620231635214</v>
      </c>
      <c r="U143" s="10">
        <f t="shared" si="19"/>
        <v>457.88457327148575</v>
      </c>
      <c r="V143" s="10">
        <f t="shared" si="20"/>
        <v>326.49160876749414</v>
      </c>
      <c r="W143" s="10">
        <f t="shared" si="21"/>
        <v>457.12267760098877</v>
      </c>
      <c r="X143" s="10">
        <f t="shared" si="22"/>
        <v>443.38937827392044</v>
      </c>
      <c r="Y143" s="10">
        <f t="shared" si="27"/>
        <v>349.80577082890437</v>
      </c>
      <c r="Z143" s="10">
        <f t="shared" si="28"/>
        <v>347.87314226078888</v>
      </c>
      <c r="AA143" s="10">
        <f t="shared" si="23"/>
        <v>500.65219059310982</v>
      </c>
      <c r="AB143" s="10">
        <f t="shared" si="24"/>
        <v>393.23256349267245</v>
      </c>
      <c r="AC143" s="10">
        <f t="shared" si="25"/>
        <v>366.59108087679516</v>
      </c>
      <c r="AD143" s="10">
        <f t="shared" si="26"/>
        <v>391.15646258503403</v>
      </c>
      <c r="AE143" s="10"/>
      <c r="AF143" s="10"/>
      <c r="AG143" s="10"/>
      <c r="AH143" s="10"/>
      <c r="AI143" s="10"/>
      <c r="AJ143" s="10"/>
    </row>
    <row r="144" spans="1:36">
      <c r="A144" s="84">
        <v>40</v>
      </c>
      <c r="B144" s="9" t="s">
        <v>24</v>
      </c>
      <c r="C144" s="10">
        <f t="shared" si="12"/>
        <v>212.06006088175943</v>
      </c>
      <c r="D144" s="10">
        <f t="shared" si="29"/>
        <v>130.82737626979511</v>
      </c>
      <c r="E144" s="10">
        <f t="shared" si="30"/>
        <v>245.3872330238205</v>
      </c>
      <c r="F144" s="10">
        <f t="shared" si="31"/>
        <v>163.30648608902342</v>
      </c>
      <c r="G144" s="10">
        <f t="shared" si="32"/>
        <v>216.20420615455612</v>
      </c>
      <c r="H144" s="10">
        <f t="shared" si="33"/>
        <v>217.91333031388064</v>
      </c>
      <c r="I144" s="10">
        <f t="shared" si="34"/>
        <v>213.54977581527521</v>
      </c>
      <c r="J144" s="10">
        <f t="shared" si="35"/>
        <v>374.35020461641869</v>
      </c>
      <c r="K144" s="10">
        <f t="shared" si="36"/>
        <v>223.58906860387609</v>
      </c>
      <c r="L144" s="10">
        <f t="shared" si="13"/>
        <v>275.90047333383961</v>
      </c>
      <c r="M144" s="10">
        <f t="shared" si="41"/>
        <v>266.74177408131482</v>
      </c>
      <c r="N144" s="10">
        <f t="shared" si="15"/>
        <v>327.21428808111602</v>
      </c>
      <c r="O144" s="10">
        <f t="shared" si="16"/>
        <v>263.42821167036681</v>
      </c>
      <c r="P144" s="10">
        <f t="shared" si="37"/>
        <v>285.79475794426588</v>
      </c>
      <c r="Q144" s="10">
        <f t="shared" si="38"/>
        <v>241.734060409422</v>
      </c>
      <c r="R144" s="10">
        <f t="shared" si="39"/>
        <v>261.00853698691748</v>
      </c>
      <c r="S144" s="10">
        <f t="shared" si="40"/>
        <v>256.5573509258374</v>
      </c>
      <c r="T144" s="10">
        <f t="shared" si="18"/>
        <v>315.51773592121617</v>
      </c>
      <c r="U144" s="10">
        <f t="shared" si="19"/>
        <v>248.48518103360428</v>
      </c>
      <c r="V144" s="10">
        <f t="shared" si="20"/>
        <v>234.3756123944722</v>
      </c>
      <c r="W144" s="10">
        <f t="shared" si="21"/>
        <v>262.15979337464807</v>
      </c>
      <c r="X144" s="10">
        <f t="shared" si="22"/>
        <v>324.98506930170868</v>
      </c>
      <c r="Y144" s="10">
        <f t="shared" si="27"/>
        <v>241.8770287731241</v>
      </c>
      <c r="Z144" s="10">
        <f t="shared" si="28"/>
        <v>263.14960133623271</v>
      </c>
      <c r="AA144" s="10">
        <f t="shared" si="23"/>
        <v>339.47124781401089</v>
      </c>
      <c r="AB144" s="10">
        <f t="shared" si="24"/>
        <v>317.31461625505449</v>
      </c>
      <c r="AC144" s="10">
        <f t="shared" si="25"/>
        <v>290.31610482264466</v>
      </c>
      <c r="AD144" s="10">
        <f t="shared" si="26"/>
        <v>354.40184072764333</v>
      </c>
      <c r="AE144" s="10"/>
      <c r="AF144" s="10"/>
      <c r="AG144" s="10"/>
      <c r="AH144" s="10"/>
      <c r="AI144" s="10"/>
      <c r="AJ144" s="10"/>
    </row>
    <row r="145" spans="1:36">
      <c r="A145" s="84">
        <v>41</v>
      </c>
      <c r="B145" s="9" t="s">
        <v>25</v>
      </c>
      <c r="C145" s="10">
        <f t="shared" si="12"/>
        <v>576.00801402454294</v>
      </c>
      <c r="D145" s="10">
        <f t="shared" si="29"/>
        <v>125.21913348359629</v>
      </c>
      <c r="E145" s="10">
        <f t="shared" si="30"/>
        <v>772.00846718964021</v>
      </c>
      <c r="F145" s="10">
        <f t="shared" si="31"/>
        <v>112.06574523720583</v>
      </c>
      <c r="G145" s="10">
        <f t="shared" si="32"/>
        <v>297.50836742283377</v>
      </c>
      <c r="H145" s="10">
        <f t="shared" si="33"/>
        <v>210.73509359117392</v>
      </c>
      <c r="I145" s="10">
        <f t="shared" si="34"/>
        <v>513.13378130726937</v>
      </c>
      <c r="J145" s="10">
        <f t="shared" si="35"/>
        <v>378.74160048869885</v>
      </c>
      <c r="K145" s="10">
        <f t="shared" si="36"/>
        <v>705.85371790191073</v>
      </c>
      <c r="L145" s="10">
        <f t="shared" si="13"/>
        <v>365.09675063891933</v>
      </c>
      <c r="M145" s="10">
        <f t="shared" si="41"/>
        <v>693.94592007657332</v>
      </c>
      <c r="N145" s="10">
        <f t="shared" si="15"/>
        <v>454.65422349844459</v>
      </c>
      <c r="O145" s="10">
        <f t="shared" si="16"/>
        <v>753.7688442211055</v>
      </c>
      <c r="P145" s="10">
        <f t="shared" si="37"/>
        <v>526.44173247188326</v>
      </c>
      <c r="Q145" s="10">
        <f t="shared" si="38"/>
        <v>481.37535816618907</v>
      </c>
      <c r="R145" s="10">
        <f t="shared" si="39"/>
        <v>481.37535816618907</v>
      </c>
      <c r="S145" s="10">
        <f t="shared" si="40"/>
        <v>634.81456732375545</v>
      </c>
      <c r="T145" s="10">
        <f t="shared" si="18"/>
        <v>389.79841853213054</v>
      </c>
      <c r="U145" s="10">
        <f t="shared" si="19"/>
        <v>599.38971229293804</v>
      </c>
      <c r="V145" s="10">
        <f t="shared" si="20"/>
        <v>523.10374891020058</v>
      </c>
      <c r="W145" s="10">
        <f t="shared" si="21"/>
        <v>580.53620434874392</v>
      </c>
      <c r="X145" s="10">
        <f t="shared" si="22"/>
        <v>369.43213004010977</v>
      </c>
      <c r="Y145" s="10">
        <f t="shared" si="27"/>
        <v>379.87679671457909</v>
      </c>
      <c r="Z145" s="10">
        <f t="shared" si="28"/>
        <v>605.74948665297745</v>
      </c>
      <c r="AA145" s="10">
        <f t="shared" si="23"/>
        <v>377.98022872649739</v>
      </c>
      <c r="AB145" s="10">
        <f t="shared" si="24"/>
        <v>300.44582283388257</v>
      </c>
      <c r="AC145" s="10">
        <f t="shared" si="25"/>
        <v>407.73753081737152</v>
      </c>
      <c r="AD145" s="10">
        <f t="shared" si="26"/>
        <v>474.11340792717618</v>
      </c>
      <c r="AE145" s="10"/>
      <c r="AF145" s="10"/>
      <c r="AG145" s="10"/>
      <c r="AH145" s="10"/>
      <c r="AI145" s="10"/>
      <c r="AJ145" s="10"/>
    </row>
    <row r="146" spans="1:36">
      <c r="A146" s="84">
        <v>42</v>
      </c>
      <c r="B146" s="9" t="s">
        <v>5</v>
      </c>
      <c r="C146" s="10">
        <f t="shared" si="12"/>
        <v>953.68216005627391</v>
      </c>
      <c r="D146" s="10">
        <f t="shared" si="29"/>
        <v>186.67821005356853</v>
      </c>
      <c r="E146" s="10">
        <f t="shared" si="30"/>
        <v>900.4342802502091</v>
      </c>
      <c r="F146" s="10">
        <f t="shared" si="31"/>
        <v>268.27098025153725</v>
      </c>
      <c r="G146" s="10">
        <f t="shared" si="32"/>
        <v>941.38845003851736</v>
      </c>
      <c r="H146" s="10">
        <f t="shared" si="33"/>
        <v>379.9501233858648</v>
      </c>
      <c r="I146" s="10">
        <f t="shared" si="34"/>
        <v>962.14471261758843</v>
      </c>
      <c r="J146" s="10">
        <f t="shared" si="35"/>
        <v>348.03661950518273</v>
      </c>
      <c r="K146" s="10">
        <f t="shared" si="36"/>
        <v>684.10315298256751</v>
      </c>
      <c r="L146" s="10">
        <f t="shared" si="13"/>
        <v>321.28415934717009</v>
      </c>
      <c r="M146" s="10">
        <f t="shared" si="41"/>
        <v>716.49702143627746</v>
      </c>
      <c r="N146" s="10">
        <f t="shared" si="15"/>
        <v>438.57591819503727</v>
      </c>
      <c r="O146" s="10">
        <f t="shared" si="16"/>
        <v>721.18767296777526</v>
      </c>
      <c r="P146" s="10">
        <f t="shared" si="37"/>
        <v>354.14419062807826</v>
      </c>
      <c r="Q146" s="10">
        <f t="shared" si="38"/>
        <v>723.48252605763332</v>
      </c>
      <c r="R146" s="10">
        <f t="shared" si="39"/>
        <v>385.70871188896939</v>
      </c>
      <c r="S146" s="10">
        <f t="shared" si="40"/>
        <v>833.81662599713297</v>
      </c>
      <c r="T146" s="10">
        <f t="shared" si="18"/>
        <v>362.19593596463392</v>
      </c>
      <c r="U146" s="10">
        <f t="shared" si="19"/>
        <v>809.00607824672534</v>
      </c>
      <c r="V146" s="10">
        <f t="shared" si="20"/>
        <v>389.52144508175672</v>
      </c>
      <c r="W146" s="10">
        <f t="shared" si="21"/>
        <v>742.24589922301072</v>
      </c>
      <c r="X146" s="10">
        <f t="shared" si="22"/>
        <v>353.75123707649868</v>
      </c>
      <c r="Y146" s="10">
        <f t="shared" si="27"/>
        <v>729.66929504531015</v>
      </c>
      <c r="Z146" s="10">
        <f t="shared" si="28"/>
        <v>410.8401895856291</v>
      </c>
      <c r="AA146" s="10">
        <f t="shared" si="23"/>
        <v>1022.9652260478529</v>
      </c>
      <c r="AB146" s="10">
        <f t="shared" si="24"/>
        <v>447.40425434531369</v>
      </c>
      <c r="AC146" s="10">
        <f t="shared" si="25"/>
        <v>1113.7507900874</v>
      </c>
      <c r="AD146" s="10">
        <f t="shared" si="26"/>
        <v>384.69083062705698</v>
      </c>
      <c r="AE146" s="10"/>
      <c r="AF146" s="10"/>
      <c r="AG146" s="10"/>
      <c r="AH146" s="10"/>
      <c r="AI146" s="10"/>
      <c r="AJ146" s="10"/>
    </row>
    <row r="147" spans="1:36">
      <c r="A147" s="84">
        <v>43</v>
      </c>
      <c r="B147" s="9" t="s">
        <v>26</v>
      </c>
      <c r="C147" s="10">
        <f t="shared" si="12"/>
        <v>586.97772110119274</v>
      </c>
      <c r="D147" s="10">
        <f t="shared" si="29"/>
        <v>135.02362913509864</v>
      </c>
      <c r="E147" s="10">
        <f t="shared" si="30"/>
        <v>621.59336967072352</v>
      </c>
      <c r="F147" s="10">
        <f t="shared" si="31"/>
        <v>205.33114313447325</v>
      </c>
      <c r="G147" s="10">
        <f t="shared" si="32"/>
        <v>496.74387626729816</v>
      </c>
      <c r="H147" s="10">
        <f t="shared" si="33"/>
        <v>276.58551024938947</v>
      </c>
      <c r="I147" s="10">
        <f t="shared" si="34"/>
        <v>612.36595938854668</v>
      </c>
      <c r="J147" s="10">
        <f t="shared" si="35"/>
        <v>346.79443303673281</v>
      </c>
      <c r="K147" s="10">
        <f t="shared" si="36"/>
        <v>552.943186211485</v>
      </c>
      <c r="L147" s="10">
        <f t="shared" si="13"/>
        <v>368.62879080765669</v>
      </c>
      <c r="M147" s="10">
        <f t="shared" si="41"/>
        <v>579.23190339113955</v>
      </c>
      <c r="N147" s="10">
        <f t="shared" si="15"/>
        <v>482.69325282594957</v>
      </c>
      <c r="O147" s="10">
        <f t="shared" si="16"/>
        <v>573.96615881485639</v>
      </c>
      <c r="P147" s="10">
        <f t="shared" si="37"/>
        <v>469.52889138524188</v>
      </c>
      <c r="Q147" s="10">
        <f t="shared" si="38"/>
        <v>604.34890848062901</v>
      </c>
      <c r="R147" s="10">
        <f t="shared" si="39"/>
        <v>423.21592596725873</v>
      </c>
      <c r="S147" s="10">
        <f t="shared" si="40"/>
        <v>584.69080324771483</v>
      </c>
      <c r="T147" s="10">
        <f t="shared" si="18"/>
        <v>417.87945326728965</v>
      </c>
      <c r="U147" s="10">
        <f t="shared" si="19"/>
        <v>560.06342887025755</v>
      </c>
      <c r="V147" s="10">
        <f t="shared" si="20"/>
        <v>511.98569476543128</v>
      </c>
      <c r="W147" s="10">
        <f t="shared" si="21"/>
        <v>607.19759466001119</v>
      </c>
      <c r="X147" s="10">
        <f t="shared" si="22"/>
        <v>489.9456453463539</v>
      </c>
      <c r="Y147" s="10">
        <f t="shared" si="27"/>
        <v>587.31401722787791</v>
      </c>
      <c r="Z147" s="10">
        <f t="shared" si="28"/>
        <v>572.84396173095911</v>
      </c>
      <c r="AA147" s="10">
        <f t="shared" si="23"/>
        <v>613.94785766786288</v>
      </c>
      <c r="AB147" s="10">
        <f t="shared" si="24"/>
        <v>492.88771671927014</v>
      </c>
      <c r="AC147" s="10">
        <f t="shared" si="25"/>
        <v>627.58655925881772</v>
      </c>
      <c r="AD147" s="10">
        <f t="shared" si="26"/>
        <v>462.38738355161195</v>
      </c>
      <c r="AE147" s="10"/>
      <c r="AF147" s="10"/>
      <c r="AG147" s="10"/>
      <c r="AH147" s="10"/>
      <c r="AI147" s="10"/>
      <c r="AJ147" s="10"/>
    </row>
    <row r="148" spans="1:36">
      <c r="A148" s="84">
        <v>44</v>
      </c>
      <c r="B148" s="9" t="s">
        <v>6</v>
      </c>
      <c r="C148" s="10">
        <f t="shared" si="12"/>
        <v>3163.329193566597</v>
      </c>
      <c r="D148" s="10">
        <f t="shared" si="29"/>
        <v>263.78183087171169</v>
      </c>
      <c r="E148" s="10">
        <f t="shared" si="30"/>
        <v>3038.4351611652801</v>
      </c>
      <c r="F148" s="10">
        <f t="shared" si="31"/>
        <v>415.46153005138609</v>
      </c>
      <c r="G148" s="10">
        <f t="shared" si="32"/>
        <v>2994.847268482933</v>
      </c>
      <c r="H148" s="10">
        <f t="shared" si="33"/>
        <v>547.53703229234873</v>
      </c>
      <c r="I148" s="10">
        <f t="shared" si="34"/>
        <v>2673.3191924223038</v>
      </c>
      <c r="J148" s="10">
        <f t="shared" si="35"/>
        <v>479.18795675285753</v>
      </c>
      <c r="K148" s="10">
        <f t="shared" si="36"/>
        <v>2580.866889785364</v>
      </c>
      <c r="L148" s="10">
        <f t="shared" si="13"/>
        <v>463.96687587454073</v>
      </c>
      <c r="M148" s="10">
        <f t="shared" si="41"/>
        <v>2518.7771388334704</v>
      </c>
      <c r="N148" s="10">
        <f t="shared" si="15"/>
        <v>588.25255251731016</v>
      </c>
      <c r="O148" s="10">
        <f t="shared" si="16"/>
        <v>2971.3355239995303</v>
      </c>
      <c r="P148" s="10">
        <f t="shared" si="37"/>
        <v>660.8672690998709</v>
      </c>
      <c r="Q148" s="10">
        <f t="shared" si="38"/>
        <v>2685.759287964398</v>
      </c>
      <c r="R148" s="10">
        <f t="shared" si="39"/>
        <v>613.78068903445171</v>
      </c>
      <c r="S148" s="10">
        <f t="shared" si="40"/>
        <v>2181.0886026794383</v>
      </c>
      <c r="T148" s="10">
        <f t="shared" si="18"/>
        <v>530.70998640864673</v>
      </c>
      <c r="U148" s="10">
        <f t="shared" si="19"/>
        <v>2220.1112011399514</v>
      </c>
      <c r="V148" s="10">
        <f t="shared" si="20"/>
        <v>523.03651756028057</v>
      </c>
      <c r="W148" s="10">
        <f t="shared" si="21"/>
        <v>1835.5863209908791</v>
      </c>
      <c r="X148" s="10">
        <f t="shared" si="22"/>
        <v>592.08951000239449</v>
      </c>
      <c r="Y148" s="10">
        <f t="shared" si="27"/>
        <v>2154.1269280584011</v>
      </c>
      <c r="Z148" s="10">
        <f t="shared" si="28"/>
        <v>687.03638290356764</v>
      </c>
      <c r="AA148" s="10">
        <f t="shared" si="23"/>
        <v>2719.4283318628645</v>
      </c>
      <c r="AB148" s="10">
        <f t="shared" si="24"/>
        <v>646.38045715930491</v>
      </c>
      <c r="AC148" s="10">
        <f t="shared" si="25"/>
        <v>2708.6292813817672</v>
      </c>
      <c r="AD148" s="10">
        <f t="shared" si="26"/>
        <v>594.15093914180704</v>
      </c>
      <c r="AE148" s="10"/>
      <c r="AF148" s="10"/>
      <c r="AG148" s="10"/>
      <c r="AH148" s="10"/>
      <c r="AI148" s="10"/>
      <c r="AJ148" s="10"/>
    </row>
    <row r="149" spans="1:36">
      <c r="A149" s="84">
        <v>45</v>
      </c>
      <c r="B149" s="9" t="s">
        <v>7</v>
      </c>
      <c r="C149" s="10">
        <f t="shared" si="12"/>
        <v>781.51450174923821</v>
      </c>
      <c r="D149" s="10">
        <f t="shared" si="29"/>
        <v>274.61159387578527</v>
      </c>
      <c r="E149" s="10">
        <f t="shared" si="30"/>
        <v>647.24342058341063</v>
      </c>
      <c r="F149" s="10">
        <f t="shared" si="31"/>
        <v>512.62392126096563</v>
      </c>
      <c r="G149" s="10">
        <f t="shared" si="32"/>
        <v>759.63747657925751</v>
      </c>
      <c r="H149" s="10">
        <f t="shared" si="33"/>
        <v>550.22848470975237</v>
      </c>
      <c r="I149" s="10">
        <f t="shared" si="34"/>
        <v>558.95011756665497</v>
      </c>
      <c r="J149" s="10">
        <f t="shared" si="35"/>
        <v>705.39993002953406</v>
      </c>
      <c r="K149" s="10">
        <f t="shared" si="36"/>
        <v>492.64942002083387</v>
      </c>
      <c r="L149" s="10">
        <f t="shared" si="13"/>
        <v>715.08572413198931</v>
      </c>
      <c r="M149" s="10">
        <f t="shared" si="41"/>
        <v>521.49075670256275</v>
      </c>
      <c r="N149" s="10">
        <f t="shared" si="15"/>
        <v>769.61360636463962</v>
      </c>
      <c r="O149" s="10">
        <f t="shared" si="16"/>
        <v>535.9165037759393</v>
      </c>
      <c r="P149" s="10">
        <f t="shared" si="37"/>
        <v>765.2858822426266</v>
      </c>
      <c r="Q149" s="10">
        <f t="shared" si="38"/>
        <v>591.68815817751988</v>
      </c>
      <c r="R149" s="10">
        <f t="shared" si="39"/>
        <v>658.17751987964755</v>
      </c>
      <c r="S149" s="10">
        <f t="shared" si="40"/>
        <v>583.86987678112212</v>
      </c>
      <c r="T149" s="10">
        <f t="shared" si="18"/>
        <v>637.47104579709401</v>
      </c>
      <c r="U149" s="10">
        <f t="shared" si="19"/>
        <v>566.42105582340275</v>
      </c>
      <c r="V149" s="10">
        <f t="shared" si="20"/>
        <v>838.71554625670876</v>
      </c>
      <c r="W149" s="10">
        <f t="shared" si="21"/>
        <v>612.75362318840587</v>
      </c>
      <c r="X149" s="10">
        <f t="shared" si="22"/>
        <v>886.95652173913038</v>
      </c>
      <c r="Y149" s="10">
        <f t="shared" si="27"/>
        <v>599.08322957785015</v>
      </c>
      <c r="Z149" s="10">
        <f t="shared" si="28"/>
        <v>782.2139838197279</v>
      </c>
      <c r="AA149" s="10">
        <f t="shared" si="23"/>
        <v>525.23786067975004</v>
      </c>
      <c r="AB149" s="10">
        <f t="shared" si="24"/>
        <v>652.78821973919582</v>
      </c>
      <c r="AC149" s="10">
        <f t="shared" si="25"/>
        <v>543.50463434755181</v>
      </c>
      <c r="AD149" s="10">
        <f t="shared" si="26"/>
        <v>704.12966467705144</v>
      </c>
      <c r="AE149" s="10"/>
      <c r="AF149" s="10"/>
      <c r="AG149" s="10"/>
      <c r="AH149" s="10"/>
      <c r="AI149" s="10"/>
      <c r="AJ149" s="10"/>
    </row>
    <row r="150" spans="1:36">
      <c r="A150" s="84">
        <v>46</v>
      </c>
      <c r="B150" s="9" t="s">
        <v>66</v>
      </c>
      <c r="C150" s="10">
        <f t="shared" si="12"/>
        <v>1057.3348997554072</v>
      </c>
      <c r="D150" s="10">
        <f t="shared" si="29"/>
        <v>710.66771950773261</v>
      </c>
      <c r="E150" s="10">
        <f t="shared" si="30"/>
        <v>842.84832587563642</v>
      </c>
      <c r="F150" s="10">
        <f t="shared" si="31"/>
        <v>827.41860823946934</v>
      </c>
      <c r="G150" s="10">
        <f t="shared" si="32"/>
        <v>881.15853191326335</v>
      </c>
      <c r="H150" s="10">
        <f t="shared" si="33"/>
        <v>898.39859014634885</v>
      </c>
      <c r="I150" s="10">
        <f t="shared" si="34"/>
        <v>871.21571604821099</v>
      </c>
      <c r="J150" s="10">
        <f t="shared" si="35"/>
        <v>876.90993641453917</v>
      </c>
      <c r="K150" s="10">
        <f t="shared" si="36"/>
        <v>850.36578927520918</v>
      </c>
      <c r="L150" s="10">
        <f t="shared" si="13"/>
        <v>876.7629534655706</v>
      </c>
      <c r="M150" s="10">
        <f t="shared" si="41"/>
        <v>930.12789258523037</v>
      </c>
      <c r="N150" s="10">
        <f t="shared" si="15"/>
        <v>1203.9155383865282</v>
      </c>
      <c r="O150" s="10">
        <f t="shared" si="16"/>
        <v>963.88253384840414</v>
      </c>
      <c r="P150" s="10">
        <f t="shared" si="37"/>
        <v>1192.6639912988035</v>
      </c>
      <c r="Q150" s="10">
        <f t="shared" si="38"/>
        <v>991.44740425995531</v>
      </c>
      <c r="R150" s="10">
        <f t="shared" si="39"/>
        <v>1029.579996731492</v>
      </c>
      <c r="S150" s="10">
        <f t="shared" si="40"/>
        <v>1320.3638656219039</v>
      </c>
      <c r="T150" s="10">
        <f t="shared" si="18"/>
        <v>1221.2915428262631</v>
      </c>
      <c r="U150" s="10">
        <f t="shared" si="19"/>
        <v>1151.0120659053014</v>
      </c>
      <c r="V150" s="10">
        <f t="shared" si="20"/>
        <v>1233.4833354249959</v>
      </c>
      <c r="W150" s="10">
        <f t="shared" si="21"/>
        <v>1113.7529720936052</v>
      </c>
      <c r="X150" s="10">
        <f t="shared" si="22"/>
        <v>1044.0316784954503</v>
      </c>
      <c r="Y150" s="10">
        <f t="shared" si="27"/>
        <v>1165.9274011043722</v>
      </c>
      <c r="Z150" s="10">
        <f t="shared" si="28"/>
        <v>1263.6914999547389</v>
      </c>
      <c r="AA150" s="10">
        <f t="shared" si="23"/>
        <v>1170.4807894184337</v>
      </c>
      <c r="AB150" s="10">
        <f t="shared" si="24"/>
        <v>1287.7038281195325</v>
      </c>
      <c r="AC150" s="10">
        <f t="shared" si="25"/>
        <v>1183.2366125725407</v>
      </c>
      <c r="AD150" s="10">
        <f t="shared" si="26"/>
        <v>1266.6365500225875</v>
      </c>
      <c r="AE150" s="10"/>
      <c r="AF150" s="10"/>
      <c r="AG150" s="10"/>
      <c r="AH150" s="10"/>
      <c r="AI150" s="10"/>
      <c r="AJ150" s="10"/>
    </row>
    <row r="151" spans="1:36">
      <c r="A151" s="84">
        <v>47</v>
      </c>
      <c r="B151" s="9" t="s">
        <v>27</v>
      </c>
      <c r="C151" s="10">
        <f t="shared" si="12"/>
        <v>1165.6370206317752</v>
      </c>
      <c r="D151" s="10">
        <f t="shared" si="29"/>
        <v>542.02121459377543</v>
      </c>
      <c r="E151" s="10">
        <f t="shared" si="30"/>
        <v>809.30126524564002</v>
      </c>
      <c r="F151" s="10">
        <f t="shared" si="31"/>
        <v>715.26273794597057</v>
      </c>
      <c r="G151" s="10">
        <f t="shared" si="32"/>
        <v>744.95088842291136</v>
      </c>
      <c r="H151" s="10">
        <f t="shared" si="33"/>
        <v>896.70014347202289</v>
      </c>
      <c r="I151" s="10">
        <f t="shared" si="34"/>
        <v>1094.5779585719638</v>
      </c>
      <c r="J151" s="10">
        <f t="shared" si="35"/>
        <v>923.29925600813567</v>
      </c>
      <c r="K151" s="10">
        <f t="shared" si="36"/>
        <v>1129.4300921718811</v>
      </c>
      <c r="L151" s="10">
        <f t="shared" si="13"/>
        <v>994.41775931455277</v>
      </c>
      <c r="M151" s="10">
        <f t="shared" si="41"/>
        <v>1027.2201009976598</v>
      </c>
      <c r="N151" s="10">
        <f t="shared" si="15"/>
        <v>1305.5795048651312</v>
      </c>
      <c r="O151" s="10">
        <f t="shared" si="16"/>
        <v>968.09951964527647</v>
      </c>
      <c r="P151" s="10">
        <f t="shared" si="37"/>
        <v>1182.4116270476659</v>
      </c>
      <c r="Q151" s="10">
        <f t="shared" si="38"/>
        <v>937.02535342913893</v>
      </c>
      <c r="R151" s="10">
        <f t="shared" si="39"/>
        <v>1095.9224208435567</v>
      </c>
      <c r="S151" s="10">
        <f t="shared" si="40"/>
        <v>1056.4572563714758</v>
      </c>
      <c r="T151" s="10">
        <f t="shared" si="18"/>
        <v>1200.930043567575</v>
      </c>
      <c r="U151" s="10">
        <f t="shared" si="19"/>
        <v>859.33770235666861</v>
      </c>
      <c r="V151" s="10">
        <f t="shared" si="20"/>
        <v>1197.8646760123258</v>
      </c>
      <c r="W151" s="10">
        <f t="shared" si="21"/>
        <v>1943.4591894557893</v>
      </c>
      <c r="X151" s="10">
        <f t="shared" si="22"/>
        <v>1345.3103028522257</v>
      </c>
      <c r="Y151" s="10">
        <f t="shared" si="27"/>
        <v>761.94733420026012</v>
      </c>
      <c r="Z151" s="10">
        <f t="shared" si="28"/>
        <v>991.54746423927179</v>
      </c>
      <c r="AA151" s="10">
        <f t="shared" si="23"/>
        <v>798.92958948205319</v>
      </c>
      <c r="AB151" s="10">
        <f t="shared" si="24"/>
        <v>1085.9237138591016</v>
      </c>
      <c r="AC151" s="10">
        <f t="shared" si="25"/>
        <v>893.4720696908214</v>
      </c>
      <c r="AD151" s="10">
        <f t="shared" si="26"/>
        <v>1044.2454814511475</v>
      </c>
      <c r="AE151" s="10"/>
      <c r="AF151" s="10"/>
      <c r="AG151" s="10"/>
      <c r="AH151" s="10"/>
      <c r="AI151" s="10"/>
      <c r="AJ151" s="10"/>
    </row>
    <row r="152" spans="1:36">
      <c r="A152" s="84">
        <v>48</v>
      </c>
      <c r="B152" s="9" t="s">
        <v>28</v>
      </c>
      <c r="C152" s="10">
        <f t="shared" si="12"/>
        <v>652.53999438675271</v>
      </c>
      <c r="D152" s="10">
        <f t="shared" si="29"/>
        <v>126.29806342969408</v>
      </c>
      <c r="E152" s="10">
        <f t="shared" si="30"/>
        <v>436.08229294883068</v>
      </c>
      <c r="F152" s="10">
        <f t="shared" si="31"/>
        <v>267.27624406541236</v>
      </c>
      <c r="G152" s="10">
        <f t="shared" si="32"/>
        <v>428.94507410636447</v>
      </c>
      <c r="H152" s="10">
        <f t="shared" si="33"/>
        <v>313.86224934612034</v>
      </c>
      <c r="I152" s="10">
        <f t="shared" si="34"/>
        <v>481.25544899738446</v>
      </c>
      <c r="J152" s="10">
        <f t="shared" si="35"/>
        <v>554.48997384481254</v>
      </c>
      <c r="K152" s="10">
        <f t="shared" si="36"/>
        <v>530.64197273956916</v>
      </c>
      <c r="L152" s="10">
        <f t="shared" si="13"/>
        <v>443.93576804356121</v>
      </c>
      <c r="M152" s="10">
        <f t="shared" si="41"/>
        <v>851.59414269394529</v>
      </c>
      <c r="N152" s="10">
        <f t="shared" si="15"/>
        <v>453.4911898085644</v>
      </c>
      <c r="O152" s="10">
        <f t="shared" si="16"/>
        <v>765.05002250147129</v>
      </c>
      <c r="P152" s="10">
        <f t="shared" si="37"/>
        <v>716.58531519368569</v>
      </c>
      <c r="Q152" s="10">
        <f t="shared" si="38"/>
        <v>539.6232818598337</v>
      </c>
      <c r="R152" s="10">
        <f t="shared" si="39"/>
        <v>824.70727982351946</v>
      </c>
      <c r="S152" s="10">
        <f t="shared" si="40"/>
        <v>577.20057720057719</v>
      </c>
      <c r="T152" s="10">
        <f t="shared" si="18"/>
        <v>698.01000033558182</v>
      </c>
      <c r="U152" s="10">
        <f t="shared" si="19"/>
        <v>648.2873851294903</v>
      </c>
      <c r="V152" s="10">
        <f t="shared" si="20"/>
        <v>648.2873851294903</v>
      </c>
      <c r="W152" s="10">
        <f t="shared" si="21"/>
        <v>566.32687054434007</v>
      </c>
      <c r="X152" s="10">
        <f t="shared" si="22"/>
        <v>639.61623026184293</v>
      </c>
      <c r="Y152" s="10">
        <f t="shared" si="27"/>
        <v>499.98333388887039</v>
      </c>
      <c r="Z152" s="10">
        <f t="shared" si="28"/>
        <v>616.64611179627354</v>
      </c>
      <c r="AA152" s="10">
        <f t="shared" si="23"/>
        <v>671.25081859855936</v>
      </c>
      <c r="AB152" s="10">
        <f t="shared" si="24"/>
        <v>877.53765553372625</v>
      </c>
      <c r="AC152" s="10">
        <f t="shared" si="25"/>
        <v>929.3257514216084</v>
      </c>
      <c r="AD152" s="10">
        <f t="shared" si="26"/>
        <v>883.83428107229895</v>
      </c>
      <c r="AE152" s="10"/>
      <c r="AF152" s="10"/>
      <c r="AG152" s="10"/>
      <c r="AH152" s="10"/>
      <c r="AI152" s="10"/>
      <c r="AJ152" s="10"/>
    </row>
    <row r="153" spans="1:36">
      <c r="A153" s="84">
        <v>49</v>
      </c>
      <c r="B153" s="9" t="s">
        <v>29</v>
      </c>
      <c r="C153" s="10">
        <f t="shared" si="12"/>
        <v>351.28937886164169</v>
      </c>
      <c r="D153" s="10">
        <f t="shared" si="29"/>
        <v>80.197896781918189</v>
      </c>
      <c r="E153" s="10">
        <f t="shared" si="30"/>
        <v>405.68635163229754</v>
      </c>
      <c r="F153" s="10">
        <f t="shared" si="31"/>
        <v>162.94881159746024</v>
      </c>
      <c r="G153" s="10">
        <f t="shared" si="32"/>
        <v>342.71725826193392</v>
      </c>
      <c r="H153" s="10">
        <f t="shared" si="33"/>
        <v>232.55813953488371</v>
      </c>
      <c r="I153" s="10">
        <f t="shared" si="34"/>
        <v>422.50047949146506</v>
      </c>
      <c r="J153" s="10">
        <f t="shared" si="35"/>
        <v>223.03203002986544</v>
      </c>
      <c r="K153" s="10">
        <f t="shared" si="36"/>
        <v>380.46444765101035</v>
      </c>
      <c r="L153" s="10">
        <f t="shared" si="13"/>
        <v>265.89276739246742</v>
      </c>
      <c r="M153" s="10">
        <f t="shared" si="41"/>
        <v>407.91866858710853</v>
      </c>
      <c r="N153" s="10">
        <f t="shared" si="15"/>
        <v>318.02937434948535</v>
      </c>
      <c r="O153" s="10">
        <f t="shared" si="16"/>
        <v>408.97000536181758</v>
      </c>
      <c r="P153" s="10">
        <f t="shared" si="37"/>
        <v>325.91440015980317</v>
      </c>
      <c r="Q153" s="10">
        <f t="shared" si="38"/>
        <v>399.92072727642301</v>
      </c>
      <c r="R153" s="10">
        <f t="shared" si="39"/>
        <v>298.28903038279577</v>
      </c>
      <c r="S153" s="10">
        <f t="shared" si="40"/>
        <v>422.83720767504508</v>
      </c>
      <c r="T153" s="10">
        <f t="shared" si="18"/>
        <v>302.38358232080651</v>
      </c>
      <c r="U153" s="10">
        <f t="shared" si="19"/>
        <v>451.57187436836637</v>
      </c>
      <c r="V153" s="10">
        <f t="shared" si="20"/>
        <v>330.29820505109763</v>
      </c>
      <c r="W153" s="10">
        <f t="shared" si="21"/>
        <v>494.30065971815594</v>
      </c>
      <c r="X153" s="10">
        <f t="shared" si="22"/>
        <v>450.3845102861381</v>
      </c>
      <c r="Y153" s="10">
        <f t="shared" si="27"/>
        <v>413.67814930801086</v>
      </c>
      <c r="Z153" s="10">
        <f t="shared" si="28"/>
        <v>435.90261642590161</v>
      </c>
      <c r="AA153" s="10">
        <f t="shared" si="23"/>
        <v>460.69221959148877</v>
      </c>
      <c r="AB153" s="10">
        <f t="shared" si="24"/>
        <v>388.27571684633836</v>
      </c>
      <c r="AC153" s="10">
        <f t="shared" si="25"/>
        <v>469.14914521516994</v>
      </c>
      <c r="AD153" s="10">
        <f t="shared" si="26"/>
        <v>356.16034584397721</v>
      </c>
      <c r="AE153" s="10"/>
      <c r="AF153" s="10"/>
      <c r="AG153" s="10"/>
      <c r="AH153" s="10"/>
      <c r="AI153" s="10"/>
      <c r="AJ153" s="10"/>
    </row>
    <row r="154" spans="1:36">
      <c r="A154" s="84">
        <v>50</v>
      </c>
      <c r="B154" s="9" t="s">
        <v>8</v>
      </c>
      <c r="C154" s="10">
        <f t="shared" si="12"/>
        <v>631.35049817500249</v>
      </c>
      <c r="D154" s="10">
        <f t="shared" si="29"/>
        <v>232.27241339108755</v>
      </c>
      <c r="E154" s="10">
        <f t="shared" si="30"/>
        <v>560.25652444998661</v>
      </c>
      <c r="F154" s="10">
        <f t="shared" si="31"/>
        <v>292.15284581811704</v>
      </c>
      <c r="G154" s="10">
        <f t="shared" si="32"/>
        <v>703.72790365020228</v>
      </c>
      <c r="H154" s="10">
        <f t="shared" si="33"/>
        <v>296.67826301940767</v>
      </c>
      <c r="I154" s="10">
        <f t="shared" si="34"/>
        <v>612.52682519961422</v>
      </c>
      <c r="J154" s="10">
        <f t="shared" si="35"/>
        <v>328.41863819213359</v>
      </c>
      <c r="K154" s="10">
        <f t="shared" si="36"/>
        <v>541.17627005974248</v>
      </c>
      <c r="L154" s="10">
        <f t="shared" si="13"/>
        <v>369.02255895412355</v>
      </c>
      <c r="M154" s="10">
        <f t="shared" si="41"/>
        <v>578.45739217603511</v>
      </c>
      <c r="N154" s="10">
        <f t="shared" si="15"/>
        <v>382.07768091172773</v>
      </c>
      <c r="O154" s="10">
        <f t="shared" si="16"/>
        <v>563.66728839880693</v>
      </c>
      <c r="P154" s="10">
        <f t="shared" si="37"/>
        <v>387.82938793620531</v>
      </c>
      <c r="Q154" s="10">
        <f t="shared" si="38"/>
        <v>504.68407414789715</v>
      </c>
      <c r="R154" s="10">
        <f t="shared" si="39"/>
        <v>323.69942196531792</v>
      </c>
      <c r="S154" s="10">
        <f t="shared" si="40"/>
        <v>433.99044439057582</v>
      </c>
      <c r="T154" s="10">
        <f t="shared" si="18"/>
        <v>352.66610886513456</v>
      </c>
      <c r="U154" s="10">
        <f t="shared" si="19"/>
        <v>443.61213870170542</v>
      </c>
      <c r="V154" s="10">
        <f t="shared" si="20"/>
        <v>383.74752482846486</v>
      </c>
      <c r="W154" s="10">
        <f t="shared" si="21"/>
        <v>474.37250005692465</v>
      </c>
      <c r="X154" s="10">
        <f t="shared" si="22"/>
        <v>326.36828003916418</v>
      </c>
      <c r="Y154" s="10">
        <f t="shared" si="27"/>
        <v>524.04176875690791</v>
      </c>
      <c r="Z154" s="10">
        <f t="shared" si="28"/>
        <v>374.86763694262595</v>
      </c>
      <c r="AA154" s="10">
        <f t="shared" si="23"/>
        <v>576.60559039044904</v>
      </c>
      <c r="AB154" s="10">
        <f t="shared" si="24"/>
        <v>378.16868763266399</v>
      </c>
      <c r="AC154" s="10">
        <f t="shared" si="25"/>
        <v>513.89086539221739</v>
      </c>
      <c r="AD154" s="10">
        <f t="shared" si="26"/>
        <v>400.04427367455691</v>
      </c>
      <c r="AE154" s="10"/>
      <c r="AF154" s="10"/>
      <c r="AG154" s="10"/>
      <c r="AH154" s="10"/>
      <c r="AI154" s="10"/>
      <c r="AJ154" s="10"/>
    </row>
    <row r="155" spans="1:36">
      <c r="A155" s="84">
        <v>51</v>
      </c>
      <c r="B155" s="9" t="s">
        <v>67</v>
      </c>
      <c r="C155" s="10">
        <f t="shared" si="12"/>
        <v>389.77293044877524</v>
      </c>
      <c r="D155" s="10">
        <f t="shared" si="29"/>
        <v>185.94671911317718</v>
      </c>
      <c r="E155" s="10">
        <f t="shared" si="30"/>
        <v>346.15384615384619</v>
      </c>
      <c r="F155" s="10">
        <f t="shared" si="31"/>
        <v>332.16783216783216</v>
      </c>
      <c r="G155" s="10">
        <f t="shared" si="32"/>
        <v>514.5505349962516</v>
      </c>
      <c r="H155" s="10">
        <f t="shared" si="33"/>
        <v>422.54481019559739</v>
      </c>
      <c r="I155" s="10">
        <f t="shared" si="34"/>
        <v>547.49340369393144</v>
      </c>
      <c r="J155" s="10">
        <f t="shared" si="35"/>
        <v>451.84696569920845</v>
      </c>
      <c r="K155" s="10">
        <f t="shared" si="36"/>
        <v>404.19064864515298</v>
      </c>
      <c r="L155" s="10">
        <f t="shared" si="13"/>
        <v>497.96287913082841</v>
      </c>
      <c r="M155" s="10">
        <f t="shared" si="41"/>
        <v>593.72874018182938</v>
      </c>
      <c r="N155" s="10">
        <f t="shared" si="15"/>
        <v>745.25326241573384</v>
      </c>
      <c r="O155" s="10">
        <f t="shared" si="16"/>
        <v>655.57548395077004</v>
      </c>
      <c r="P155" s="10">
        <f t="shared" si="37"/>
        <v>705.05287896592245</v>
      </c>
      <c r="Q155" s="10">
        <f t="shared" si="38"/>
        <v>484.76868753366449</v>
      </c>
      <c r="R155" s="10">
        <f t="shared" si="39"/>
        <v>694.23663893709977</v>
      </c>
      <c r="S155" s="10">
        <f t="shared" si="40"/>
        <v>453.77364014286547</v>
      </c>
      <c r="T155" s="10">
        <f t="shared" si="18"/>
        <v>711.39996486913753</v>
      </c>
      <c r="U155" s="10">
        <f t="shared" si="19"/>
        <v>465.06319723815233</v>
      </c>
      <c r="V155" s="10">
        <f t="shared" si="20"/>
        <v>582.04228366001882</v>
      </c>
      <c r="W155" s="10">
        <f t="shared" si="21"/>
        <v>419.29303307139088</v>
      </c>
      <c r="X155" s="10">
        <f t="shared" si="22"/>
        <v>652.54213756143622</v>
      </c>
      <c r="Y155" s="10">
        <f t="shared" si="27"/>
        <v>386.15288390939008</v>
      </c>
      <c r="Z155" s="10">
        <f t="shared" si="28"/>
        <v>581.94871237048926</v>
      </c>
      <c r="AA155" s="10">
        <f t="shared" si="23"/>
        <v>600.24945431867786</v>
      </c>
      <c r="AB155" s="10">
        <f t="shared" si="24"/>
        <v>540.4843571354329</v>
      </c>
      <c r="AC155" s="10">
        <f t="shared" si="25"/>
        <v>711.14294484805077</v>
      </c>
      <c r="AD155" s="10">
        <f t="shared" si="26"/>
        <v>583.23953750127907</v>
      </c>
      <c r="AE155" s="10"/>
      <c r="AF155" s="10"/>
      <c r="AG155" s="10"/>
      <c r="AH155" s="10"/>
      <c r="AI155" s="10"/>
      <c r="AJ155" s="10"/>
    </row>
    <row r="156" spans="1:36">
      <c r="A156" s="84">
        <v>52</v>
      </c>
      <c r="B156" s="9" t="s">
        <v>9</v>
      </c>
      <c r="C156" s="10">
        <f t="shared" si="12"/>
        <v>590.70570688437078</v>
      </c>
      <c r="D156" s="10">
        <f t="shared" si="29"/>
        <v>251.19711123322082</v>
      </c>
      <c r="E156" s="10">
        <f t="shared" si="30"/>
        <v>671.23614487352256</v>
      </c>
      <c r="F156" s="10">
        <f t="shared" si="31"/>
        <v>267.59173883046293</v>
      </c>
      <c r="G156" s="10">
        <f t="shared" si="32"/>
        <v>580.16303477776432</v>
      </c>
      <c r="H156" s="10">
        <f t="shared" si="33"/>
        <v>400.8632006301109</v>
      </c>
      <c r="I156" s="10">
        <f t="shared" si="34"/>
        <v>585.51887470395991</v>
      </c>
      <c r="J156" s="10">
        <f t="shared" si="35"/>
        <v>399.30262639896517</v>
      </c>
      <c r="K156" s="10">
        <f t="shared" si="36"/>
        <v>581.69406928948911</v>
      </c>
      <c r="L156" s="10">
        <f t="shared" si="13"/>
        <v>433.6709727931102</v>
      </c>
      <c r="M156" s="10">
        <f t="shared" si="41"/>
        <v>565.60091433930199</v>
      </c>
      <c r="N156" s="10">
        <f t="shared" si="15"/>
        <v>515.19502974533304</v>
      </c>
      <c r="O156" s="10">
        <f t="shared" si="16"/>
        <v>606.04284500190488</v>
      </c>
      <c r="P156" s="10">
        <f t="shared" si="37"/>
        <v>443.10289247721477</v>
      </c>
      <c r="Q156" s="10">
        <f t="shared" si="38"/>
        <v>595.16730940205787</v>
      </c>
      <c r="R156" s="10">
        <f t="shared" si="39"/>
        <v>438.30589674328519</v>
      </c>
      <c r="S156" s="10">
        <f t="shared" si="40"/>
        <v>608.61191360572286</v>
      </c>
      <c r="T156" s="10">
        <f t="shared" si="18"/>
        <v>548.63117347640662</v>
      </c>
      <c r="U156" s="10">
        <f t="shared" si="19"/>
        <v>581.9117496649028</v>
      </c>
      <c r="V156" s="10">
        <f t="shared" si="20"/>
        <v>503.85698213353282</v>
      </c>
      <c r="W156" s="10">
        <f t="shared" si="21"/>
        <v>527.64857333573502</v>
      </c>
      <c r="X156" s="10">
        <f t="shared" si="22"/>
        <v>390.4387535626874</v>
      </c>
      <c r="Y156" s="10">
        <f t="shared" si="27"/>
        <v>513.24530201887308</v>
      </c>
      <c r="Z156" s="10">
        <f t="shared" si="28"/>
        <v>507.83132203977107</v>
      </c>
      <c r="AA156" s="10">
        <f t="shared" si="23"/>
        <v>640.10727670743029</v>
      </c>
      <c r="AB156" s="10">
        <f t="shared" si="24"/>
        <v>446.98628095953057</v>
      </c>
      <c r="AC156" s="10">
        <f t="shared" si="25"/>
        <v>653.89051058640462</v>
      </c>
      <c r="AD156" s="10">
        <f t="shared" si="26"/>
        <v>451.37758452293582</v>
      </c>
      <c r="AE156" s="10"/>
      <c r="AF156" s="10"/>
      <c r="AG156" s="10"/>
      <c r="AH156" s="10"/>
      <c r="AI156" s="10"/>
      <c r="AJ156" s="10"/>
    </row>
    <row r="157" spans="1:36">
      <c r="A157" s="84">
        <v>53</v>
      </c>
      <c r="B157" s="9" t="s">
        <v>46</v>
      </c>
      <c r="C157" s="10">
        <f t="shared" si="12"/>
        <v>527.03402192837984</v>
      </c>
      <c r="D157" s="10">
        <f t="shared" si="29"/>
        <v>242.67765550528716</v>
      </c>
      <c r="E157" s="10">
        <f t="shared" si="30"/>
        <v>524.9537397087613</v>
      </c>
      <c r="F157" s="10">
        <f t="shared" si="31"/>
        <v>520.93110568800455</v>
      </c>
      <c r="G157" s="10">
        <f t="shared" si="32"/>
        <v>582.31693162750287</v>
      </c>
      <c r="H157" s="10">
        <f t="shared" si="33"/>
        <v>408.55037572043477</v>
      </c>
      <c r="I157" s="10">
        <f t="shared" si="34"/>
        <v>529.35767765663991</v>
      </c>
      <c r="J157" s="10">
        <f t="shared" si="35"/>
        <v>427.55812426113232</v>
      </c>
      <c r="K157" s="10">
        <f t="shared" si="36"/>
        <v>578.67360208062416</v>
      </c>
      <c r="L157" s="10">
        <f t="shared" si="13"/>
        <v>439.53185955786739</v>
      </c>
      <c r="M157" s="10">
        <f t="shared" si="41"/>
        <v>559.08966448252363</v>
      </c>
      <c r="N157" s="10">
        <f t="shared" si="15"/>
        <v>478.21906381136137</v>
      </c>
      <c r="O157" s="10">
        <f t="shared" si="16"/>
        <v>524.06696340446126</v>
      </c>
      <c r="P157" s="10">
        <f t="shared" si="37"/>
        <v>522.15663425474872</v>
      </c>
      <c r="Q157" s="10">
        <f t="shared" si="38"/>
        <v>479.31057731794471</v>
      </c>
      <c r="R157" s="10">
        <f t="shared" si="39"/>
        <v>432.1150345385563</v>
      </c>
      <c r="S157" s="10">
        <f t="shared" si="40"/>
        <v>481.8419751299586</v>
      </c>
      <c r="T157" s="10">
        <f t="shared" si="18"/>
        <v>456.5136109804489</v>
      </c>
      <c r="U157" s="10">
        <f t="shared" si="19"/>
        <v>466.48691211911523</v>
      </c>
      <c r="V157" s="10">
        <f t="shared" si="20"/>
        <v>439.04650552387318</v>
      </c>
      <c r="W157" s="10">
        <f t="shared" si="21"/>
        <v>507.51501225853059</v>
      </c>
      <c r="X157" s="10">
        <f t="shared" si="22"/>
        <v>457.77025026352879</v>
      </c>
      <c r="Y157" s="10">
        <f t="shared" si="27"/>
        <v>437.03550173215291</v>
      </c>
      <c r="Z157" s="10">
        <f t="shared" si="28"/>
        <v>422.23077606371953</v>
      </c>
      <c r="AA157" s="10">
        <f t="shared" si="23"/>
        <v>492.92452830188677</v>
      </c>
      <c r="AB157" s="10">
        <f t="shared" si="24"/>
        <v>369.69339622641513</v>
      </c>
      <c r="AC157" s="10">
        <f t="shared" si="25"/>
        <v>539.22921940990227</v>
      </c>
      <c r="AD157" s="10">
        <f t="shared" si="26"/>
        <v>447.00810018620444</v>
      </c>
      <c r="AE157" s="10"/>
      <c r="AF157" s="10"/>
      <c r="AG157" s="10"/>
      <c r="AH157" s="10"/>
      <c r="AI157" s="10"/>
      <c r="AJ157" s="10"/>
    </row>
    <row r="158" spans="1:36">
      <c r="A158" s="84">
        <v>54</v>
      </c>
      <c r="B158" s="9" t="s">
        <v>68</v>
      </c>
      <c r="C158" s="10">
        <f t="shared" si="12"/>
        <v>981.10668834445266</v>
      </c>
      <c r="D158" s="10">
        <f t="shared" si="29"/>
        <v>190.61501373549365</v>
      </c>
      <c r="E158" s="10">
        <f t="shared" si="30"/>
        <v>870.63977981239123</v>
      </c>
      <c r="F158" s="10">
        <f t="shared" si="31"/>
        <v>235.91529517497054</v>
      </c>
      <c r="G158" s="10">
        <f t="shared" si="32"/>
        <v>828.2963957913588</v>
      </c>
      <c r="H158" s="10">
        <f t="shared" si="33"/>
        <v>374.97201701365572</v>
      </c>
      <c r="I158" s="10">
        <f t="shared" si="34"/>
        <v>933.6445481827277</v>
      </c>
      <c r="J158" s="10">
        <f t="shared" si="35"/>
        <v>466.82227409136385</v>
      </c>
      <c r="K158" s="10">
        <f t="shared" si="36"/>
        <v>1060.6562810739144</v>
      </c>
      <c r="L158" s="10">
        <f t="shared" si="13"/>
        <v>397.74610540271794</v>
      </c>
      <c r="M158" s="10">
        <f t="shared" si="41"/>
        <v>1459.6961669459913</v>
      </c>
      <c r="N158" s="10">
        <f t="shared" si="15"/>
        <v>443.31513218359737</v>
      </c>
      <c r="O158" s="10">
        <f t="shared" si="16"/>
        <v>508.19051738119697</v>
      </c>
      <c r="P158" s="10">
        <f t="shared" si="37"/>
        <v>351.40833648699788</v>
      </c>
      <c r="Q158" s="10">
        <f t="shared" si="38"/>
        <v>453.81044285639769</v>
      </c>
      <c r="R158" s="10">
        <f t="shared" si="39"/>
        <v>271.2430233164676</v>
      </c>
      <c r="S158" s="10">
        <f t="shared" si="40"/>
        <v>640.56574766834069</v>
      </c>
      <c r="T158" s="10">
        <f t="shared" si="18"/>
        <v>435.58470841447166</v>
      </c>
      <c r="U158" s="10">
        <f t="shared" si="19"/>
        <v>389.79447200566972</v>
      </c>
      <c r="V158" s="10">
        <f t="shared" si="20"/>
        <v>404.98126961628026</v>
      </c>
      <c r="W158" s="10">
        <f t="shared" si="21"/>
        <v>404.97975101244936</v>
      </c>
      <c r="X158" s="10">
        <f t="shared" si="22"/>
        <v>354.98225088745562</v>
      </c>
      <c r="Y158" s="10">
        <f t="shared" si="27"/>
        <v>549.61378490790253</v>
      </c>
      <c r="Z158" s="10">
        <f t="shared" si="28"/>
        <v>425.82689641513167</v>
      </c>
      <c r="AA158" s="10">
        <f t="shared" si="23"/>
        <v>364.67573427951902</v>
      </c>
      <c r="AB158" s="10">
        <f t="shared" si="24"/>
        <v>354.81963335304556</v>
      </c>
      <c r="AC158" s="10">
        <f t="shared" si="25"/>
        <v>364.50233281493001</v>
      </c>
      <c r="AD158" s="10">
        <f t="shared" si="26"/>
        <v>345.06220839813375</v>
      </c>
      <c r="AE158" s="10"/>
      <c r="AF158" s="10"/>
      <c r="AG158" s="10"/>
      <c r="AH158" s="10"/>
      <c r="AI158" s="10"/>
      <c r="AJ158" s="10"/>
    </row>
    <row r="159" spans="1:36">
      <c r="A159" s="84">
        <v>55</v>
      </c>
      <c r="B159" s="9" t="s">
        <v>69</v>
      </c>
      <c r="C159" s="10">
        <f t="shared" si="12"/>
        <v>903.35354535329793</v>
      </c>
      <c r="D159" s="10">
        <f t="shared" si="29"/>
        <v>303.18029946788761</v>
      </c>
      <c r="E159" s="10">
        <f t="shared" si="30"/>
        <v>958.26893353941273</v>
      </c>
      <c r="F159" s="10">
        <f t="shared" si="31"/>
        <v>667.69706336939726</v>
      </c>
      <c r="G159" s="10">
        <f t="shared" si="32"/>
        <v>671.96843597805321</v>
      </c>
      <c r="H159" s="10">
        <f t="shared" si="33"/>
        <v>980.21083780284823</v>
      </c>
      <c r="I159" s="10">
        <f t="shared" si="34"/>
        <v>982.98212201265585</v>
      </c>
      <c r="J159" s="10">
        <f t="shared" si="35"/>
        <v>939.97665417460212</v>
      </c>
      <c r="K159" s="10">
        <f t="shared" si="36"/>
        <v>985.07097405775824</v>
      </c>
      <c r="L159" s="10">
        <f t="shared" si="13"/>
        <v>709.74057758198728</v>
      </c>
      <c r="M159" s="10">
        <f t="shared" si="41"/>
        <v>797.10589245202027</v>
      </c>
      <c r="N159" s="10">
        <f t="shared" si="15"/>
        <v>1299.8957630756024</v>
      </c>
      <c r="O159" s="10">
        <f t="shared" si="16"/>
        <v>533.44778956404434</v>
      </c>
      <c r="P159" s="10">
        <f t="shared" si="37"/>
        <v>754.18480593537311</v>
      </c>
      <c r="Q159" s="10">
        <f t="shared" si="38"/>
        <v>477.86870557314381</v>
      </c>
      <c r="R159" s="10">
        <f t="shared" si="39"/>
        <v>412.1617585568365</v>
      </c>
      <c r="S159" s="10">
        <f t="shared" si="40"/>
        <v>627.70178243619353</v>
      </c>
      <c r="T159" s="10">
        <f t="shared" si="18"/>
        <v>420.44175993367679</v>
      </c>
      <c r="U159" s="10">
        <f t="shared" si="19"/>
        <v>560.37279537544975</v>
      </c>
      <c r="V159" s="10">
        <f t="shared" si="20"/>
        <v>566.2714563794018</v>
      </c>
      <c r="W159" s="10">
        <f t="shared" si="21"/>
        <v>434.60386445057844</v>
      </c>
      <c r="X159" s="10">
        <f t="shared" si="22"/>
        <v>475.71504081752511</v>
      </c>
      <c r="Y159" s="10">
        <f t="shared" si="27"/>
        <v>522.61773416177925</v>
      </c>
      <c r="Z159" s="10">
        <f t="shared" si="28"/>
        <v>673.59619069740427</v>
      </c>
      <c r="AA159" s="10">
        <f t="shared" si="23"/>
        <v>481.15477145148355</v>
      </c>
      <c r="AB159" s="10">
        <f t="shared" si="24"/>
        <v>395.23427654943293</v>
      </c>
      <c r="AC159" s="10">
        <f t="shared" si="25"/>
        <v>414.53719477569564</v>
      </c>
      <c r="AD159" s="10">
        <f t="shared" si="26"/>
        <v>335.03691084611017</v>
      </c>
      <c r="AE159" s="10"/>
      <c r="AF159" s="10"/>
      <c r="AG159" s="10"/>
      <c r="AH159" s="10"/>
      <c r="AI159" s="10"/>
      <c r="AJ159" s="10"/>
    </row>
    <row r="160" spans="1:36">
      <c r="A160" s="84">
        <v>56</v>
      </c>
      <c r="B160" s="9" t="s">
        <v>30</v>
      </c>
      <c r="C160" s="10">
        <f t="shared" si="12"/>
        <v>614.56752655538696</v>
      </c>
      <c r="D160" s="10">
        <f t="shared" si="29"/>
        <v>166.9195751138088</v>
      </c>
      <c r="E160" s="10">
        <f t="shared" si="30"/>
        <v>607.25671777744037</v>
      </c>
      <c r="F160" s="10">
        <f t="shared" si="31"/>
        <v>296.03764991650223</v>
      </c>
      <c r="G160" s="10">
        <f t="shared" si="32"/>
        <v>550.84114932261423</v>
      </c>
      <c r="H160" s="10">
        <f t="shared" si="33"/>
        <v>357.3023671281822</v>
      </c>
      <c r="I160" s="10">
        <f t="shared" si="34"/>
        <v>607.67748629020298</v>
      </c>
      <c r="J160" s="10">
        <f t="shared" si="35"/>
        <v>429.82066103453388</v>
      </c>
      <c r="K160" s="10">
        <f t="shared" si="36"/>
        <v>559.02905479955871</v>
      </c>
      <c r="L160" s="10">
        <f t="shared" si="13"/>
        <v>529.606472968003</v>
      </c>
      <c r="M160" s="10">
        <f t="shared" si="41"/>
        <v>547.47154588675983</v>
      </c>
      <c r="N160" s="10">
        <f t="shared" si="15"/>
        <v>504.25010805359454</v>
      </c>
      <c r="O160" s="10">
        <f t="shared" si="16"/>
        <v>720.35729721942084</v>
      </c>
      <c r="P160" s="10">
        <f t="shared" si="37"/>
        <v>633.91442155309039</v>
      </c>
      <c r="Q160" s="10">
        <f t="shared" si="38"/>
        <v>621.16185501517612</v>
      </c>
      <c r="R160" s="10">
        <f t="shared" si="39"/>
        <v>501.16467847815346</v>
      </c>
      <c r="S160" s="10">
        <f t="shared" si="40"/>
        <v>704.51719850808126</v>
      </c>
      <c r="T160" s="10">
        <f t="shared" si="18"/>
        <v>524.93438320209975</v>
      </c>
      <c r="U160" s="10">
        <f t="shared" si="19"/>
        <v>549.07343857240903</v>
      </c>
      <c r="V160" s="10">
        <f t="shared" si="20"/>
        <v>597.11736444749488</v>
      </c>
      <c r="W160" s="10">
        <f t="shared" si="21"/>
        <v>736.64825046040517</v>
      </c>
      <c r="X160" s="10">
        <f t="shared" si="22"/>
        <v>763.93151899597569</v>
      </c>
      <c r="Y160" s="10">
        <f t="shared" si="27"/>
        <v>611.27157923020081</v>
      </c>
      <c r="Z160" s="10">
        <f t="shared" si="28"/>
        <v>658.29246994021628</v>
      </c>
      <c r="AA160" s="10">
        <f t="shared" si="23"/>
        <v>462.69143043336589</v>
      </c>
      <c r="AB160" s="10">
        <f t="shared" si="24"/>
        <v>417.07396546106224</v>
      </c>
      <c r="AC160" s="10">
        <f t="shared" si="25"/>
        <v>568.40201524350857</v>
      </c>
      <c r="AD160" s="10">
        <f t="shared" si="26"/>
        <v>490.8926495284847</v>
      </c>
      <c r="AE160" s="10"/>
      <c r="AF160" s="10"/>
      <c r="AG160" s="10"/>
      <c r="AH160" s="10"/>
      <c r="AI160" s="10"/>
      <c r="AJ160" s="10"/>
    </row>
    <row r="161" spans="1:36">
      <c r="A161" s="84">
        <v>57</v>
      </c>
      <c r="B161" s="9" t="s">
        <v>10</v>
      </c>
      <c r="C161" s="10">
        <f t="shared" si="12"/>
        <v>321.68678536165874</v>
      </c>
      <c r="D161" s="10">
        <f t="shared" si="29"/>
        <v>192.69356944931044</v>
      </c>
      <c r="E161" s="10">
        <f t="shared" si="30"/>
        <v>440.92274266726309</v>
      </c>
      <c r="F161" s="10">
        <f t="shared" si="31"/>
        <v>130.9987858649115</v>
      </c>
      <c r="G161" s="10">
        <f t="shared" si="32"/>
        <v>316.03645592249126</v>
      </c>
      <c r="H161" s="10">
        <f t="shared" si="33"/>
        <v>241.01770123381911</v>
      </c>
      <c r="I161" s="10">
        <f t="shared" si="34"/>
        <v>294.94292455838274</v>
      </c>
      <c r="J161" s="10">
        <f t="shared" si="35"/>
        <v>189.72004336458133</v>
      </c>
      <c r="K161" s="10">
        <f t="shared" si="36"/>
        <v>313.33502990202317</v>
      </c>
      <c r="L161" s="10">
        <f t="shared" si="13"/>
        <v>244.9421045934597</v>
      </c>
      <c r="M161" s="10">
        <f t="shared" si="41"/>
        <v>319.83280027866618</v>
      </c>
      <c r="N161" s="10">
        <f t="shared" si="15"/>
        <v>245.4162576395706</v>
      </c>
      <c r="O161" s="10">
        <f t="shared" si="16"/>
        <v>359.41606763988727</v>
      </c>
      <c r="P161" s="10">
        <f t="shared" si="37"/>
        <v>272.33287944520089</v>
      </c>
      <c r="Q161" s="10">
        <f t="shared" si="38"/>
        <v>321.38442521631646</v>
      </c>
      <c r="R161" s="10">
        <f t="shared" si="39"/>
        <v>217.86155747836833</v>
      </c>
      <c r="S161" s="10">
        <f t="shared" si="40"/>
        <v>267.93551069432255</v>
      </c>
      <c r="T161" s="10">
        <f t="shared" si="18"/>
        <v>243.29776258449976</v>
      </c>
      <c r="U161" s="10">
        <f t="shared" si="19"/>
        <v>308.78421974375522</v>
      </c>
      <c r="V161" s="10">
        <f t="shared" si="20"/>
        <v>241.18966417795801</v>
      </c>
      <c r="W161" s="10">
        <f t="shared" si="21"/>
        <v>229.99432680660541</v>
      </c>
      <c r="X161" s="10">
        <f t="shared" si="22"/>
        <v>329.65853508946776</v>
      </c>
      <c r="Y161" s="10">
        <f t="shared" si="27"/>
        <v>276.8369445862138</v>
      </c>
      <c r="Z161" s="10">
        <f t="shared" si="28"/>
        <v>242.81229217896967</v>
      </c>
      <c r="AA161" s="10">
        <f t="shared" si="23"/>
        <v>276.05901951451688</v>
      </c>
      <c r="AB161" s="10">
        <f t="shared" si="24"/>
        <v>255.43392035538631</v>
      </c>
      <c r="AC161" s="10">
        <f t="shared" si="25"/>
        <v>281.36064744562469</v>
      </c>
      <c r="AD161" s="10">
        <f t="shared" si="26"/>
        <v>224.4562468386444</v>
      </c>
      <c r="AE161" s="10"/>
      <c r="AF161" s="10"/>
      <c r="AG161" s="10"/>
      <c r="AH161" s="10"/>
      <c r="AI161" s="10"/>
      <c r="AJ161" s="10"/>
    </row>
    <row r="162" spans="1:36">
      <c r="A162" s="84">
        <v>58</v>
      </c>
      <c r="B162" s="9" t="s">
        <v>70</v>
      </c>
      <c r="C162" s="10">
        <f t="shared" si="12"/>
        <v>1116.7176772272312</v>
      </c>
      <c r="D162" s="10">
        <f t="shared" si="29"/>
        <v>206.79956985689469</v>
      </c>
      <c r="E162" s="10">
        <f t="shared" si="30"/>
        <v>1038.352034835036</v>
      </c>
      <c r="F162" s="10">
        <f t="shared" si="31"/>
        <v>720.14737899849274</v>
      </c>
      <c r="G162" s="10">
        <f t="shared" si="32"/>
        <v>1453.7555351324254</v>
      </c>
      <c r="H162" s="10">
        <f t="shared" si="33"/>
        <v>944.10560614921883</v>
      </c>
      <c r="I162" s="10">
        <f t="shared" si="34"/>
        <v>1220.4424103737606</v>
      </c>
      <c r="J162" s="10">
        <f t="shared" si="35"/>
        <v>949.23298584625809</v>
      </c>
      <c r="K162" s="10">
        <f t="shared" si="36"/>
        <v>1442.1025684785393</v>
      </c>
      <c r="L162" s="10">
        <f t="shared" si="13"/>
        <v>742.38416247120063</v>
      </c>
      <c r="M162" s="10">
        <f t="shared" si="41"/>
        <v>1142.0102868102172</v>
      </c>
      <c r="N162" s="10">
        <f t="shared" si="15"/>
        <v>1037.3986574840903</v>
      </c>
      <c r="O162" s="10">
        <f t="shared" si="16"/>
        <v>1185.5984656961032</v>
      </c>
      <c r="P162" s="10">
        <f t="shared" si="37"/>
        <v>1464.5628105657745</v>
      </c>
      <c r="Q162" s="10">
        <f t="shared" si="38"/>
        <v>1156.7229083318839</v>
      </c>
      <c r="R162" s="10">
        <f t="shared" si="39"/>
        <v>1000.173943294486</v>
      </c>
      <c r="S162" s="10">
        <f t="shared" si="40"/>
        <v>1102.2657685241886</v>
      </c>
      <c r="T162" s="10">
        <f t="shared" si="18"/>
        <v>1119.7620505642551</v>
      </c>
      <c r="U162" s="10">
        <f t="shared" si="19"/>
        <v>912.120680582354</v>
      </c>
      <c r="V162" s="10">
        <f t="shared" si="20"/>
        <v>1148.9212418873883</v>
      </c>
      <c r="W162" s="10">
        <f t="shared" si="21"/>
        <v>1394.3699026571956</v>
      </c>
      <c r="X162" s="10">
        <f t="shared" si="22"/>
        <v>938.3495571340876</v>
      </c>
      <c r="Y162" s="10">
        <f t="shared" si="27"/>
        <v>1071.9620419998241</v>
      </c>
      <c r="Z162" s="10">
        <f t="shared" si="28"/>
        <v>948.95000439328714</v>
      </c>
      <c r="AA162" s="10">
        <f t="shared" si="23"/>
        <v>952.4612272420768</v>
      </c>
      <c r="AB162" s="10">
        <f t="shared" si="24"/>
        <v>1230.6136210384357</v>
      </c>
      <c r="AC162" s="10">
        <f t="shared" si="25"/>
        <v>1102.7864298341613</v>
      </c>
      <c r="AD162" s="10">
        <f t="shared" si="26"/>
        <v>1372.1693745264752</v>
      </c>
      <c r="AE162" s="10"/>
      <c r="AF162" s="10"/>
      <c r="AG162" s="10"/>
      <c r="AH162" s="10"/>
      <c r="AI162" s="10"/>
      <c r="AJ162" s="10"/>
    </row>
    <row r="163" spans="1:36">
      <c r="A163" s="84">
        <v>59</v>
      </c>
      <c r="B163" s="9" t="s">
        <v>47</v>
      </c>
      <c r="C163" s="10">
        <f t="shared" si="12"/>
        <v>982.92008746235399</v>
      </c>
      <c r="D163" s="10">
        <f t="shared" si="29"/>
        <v>221.75007219769793</v>
      </c>
      <c r="E163" s="10">
        <f t="shared" si="30"/>
        <v>1068.9394403907863</v>
      </c>
      <c r="F163" s="10">
        <f t="shared" si="31"/>
        <v>436.3643795859137</v>
      </c>
      <c r="G163" s="10">
        <f t="shared" si="32"/>
        <v>979.0671832297204</v>
      </c>
      <c r="H163" s="10">
        <f t="shared" si="33"/>
        <v>367.40046650849428</v>
      </c>
      <c r="I163" s="10">
        <f t="shared" si="34"/>
        <v>916.08862352562414</v>
      </c>
      <c r="J163" s="10">
        <f t="shared" si="35"/>
        <v>362.92328855328242</v>
      </c>
      <c r="K163" s="10">
        <f t="shared" si="36"/>
        <v>1219.8844018846689</v>
      </c>
      <c r="L163" s="10">
        <f t="shared" si="13"/>
        <v>314.74734372317494</v>
      </c>
      <c r="M163" s="10">
        <f t="shared" si="41"/>
        <v>922.81879194630881</v>
      </c>
      <c r="N163" s="10">
        <f t="shared" si="15"/>
        <v>480.30828232170512</v>
      </c>
      <c r="O163" s="10">
        <f t="shared" si="16"/>
        <v>981.82019322958922</v>
      </c>
      <c r="P163" s="10">
        <f t="shared" si="37"/>
        <v>433.29154067409098</v>
      </c>
      <c r="Q163" s="10">
        <f t="shared" si="38"/>
        <v>968.3234145855414</v>
      </c>
      <c r="R163" s="10">
        <f t="shared" si="39"/>
        <v>438.41771062619461</v>
      </c>
      <c r="S163" s="10">
        <f t="shared" si="40"/>
        <v>1074.2049469964663</v>
      </c>
      <c r="T163" s="10">
        <f t="shared" si="18"/>
        <v>458.48056537102474</v>
      </c>
      <c r="U163" s="10">
        <f t="shared" si="19"/>
        <v>891.86079705192867</v>
      </c>
      <c r="V163" s="10">
        <f t="shared" si="20"/>
        <v>503.45585245802374</v>
      </c>
      <c r="W163" s="10">
        <f t="shared" si="21"/>
        <v>1087.7777396201791</v>
      </c>
      <c r="X163" s="10">
        <f t="shared" si="22"/>
        <v>477.35155740238338</v>
      </c>
      <c r="Y163" s="10">
        <f t="shared" si="27"/>
        <v>1008.1004888841309</v>
      </c>
      <c r="Z163" s="10">
        <f t="shared" si="28"/>
        <v>588.80205545444812</v>
      </c>
      <c r="AA163" s="10">
        <f t="shared" si="23"/>
        <v>1087.2914981316692</v>
      </c>
      <c r="AB163" s="10">
        <f t="shared" si="24"/>
        <v>554.72090604414655</v>
      </c>
      <c r="AC163" s="10">
        <f t="shared" si="25"/>
        <v>1096.6534264712595</v>
      </c>
      <c r="AD163" s="10">
        <f t="shared" si="26"/>
        <v>544.21768707482988</v>
      </c>
      <c r="AE163" s="10"/>
      <c r="AF163" s="10"/>
      <c r="AG163" s="10"/>
      <c r="AH163" s="10"/>
      <c r="AI163" s="10"/>
      <c r="AJ163" s="10"/>
    </row>
    <row r="164" spans="1:36">
      <c r="A164" s="84">
        <v>60</v>
      </c>
      <c r="B164" s="9" t="s">
        <v>71</v>
      </c>
      <c r="C164" s="10">
        <f t="shared" si="12"/>
        <v>636.37709042474478</v>
      </c>
      <c r="D164" s="10">
        <f t="shared" si="29"/>
        <v>162.79413941098119</v>
      </c>
      <c r="E164" s="10">
        <f t="shared" si="30"/>
        <v>267.57841534116244</v>
      </c>
      <c r="F164" s="10">
        <f t="shared" si="31"/>
        <v>193.25107774639511</v>
      </c>
      <c r="G164" s="10">
        <f t="shared" si="32"/>
        <v>680.87625814091177</v>
      </c>
      <c r="H164" s="10">
        <f t="shared" si="33"/>
        <v>503.25636471284787</v>
      </c>
      <c r="I164" s="10">
        <f t="shared" si="34"/>
        <v>856.72082717872968</v>
      </c>
      <c r="J164" s="10">
        <f t="shared" si="35"/>
        <v>443.13146233382571</v>
      </c>
      <c r="K164" s="10">
        <f t="shared" si="36"/>
        <v>1031.6664278549936</v>
      </c>
      <c r="L164" s="10">
        <f t="shared" si="13"/>
        <v>272.24530735062331</v>
      </c>
      <c r="M164" s="10">
        <f t="shared" si="41"/>
        <v>1051.4186950885785</v>
      </c>
      <c r="N164" s="10">
        <f t="shared" si="15"/>
        <v>648.13481204090454</v>
      </c>
      <c r="O164" s="10">
        <f t="shared" si="16"/>
        <v>1008.2097076191848</v>
      </c>
      <c r="P164" s="10">
        <f t="shared" si="37"/>
        <v>676.94080368716686</v>
      </c>
      <c r="Q164" s="10">
        <f t="shared" si="38"/>
        <v>857.49285422621472</v>
      </c>
      <c r="R164" s="10">
        <f t="shared" si="39"/>
        <v>653.32788893425891</v>
      </c>
      <c r="S164" s="10">
        <f t="shared" si="40"/>
        <v>1006.3919488644092</v>
      </c>
      <c r="T164" s="10">
        <f t="shared" si="18"/>
        <v>734.39412484700119</v>
      </c>
      <c r="U164" s="10">
        <f t="shared" si="19"/>
        <v>521.94860813704497</v>
      </c>
      <c r="V164" s="10">
        <f t="shared" si="20"/>
        <v>1017.1306209850108</v>
      </c>
      <c r="W164" s="10">
        <f t="shared" si="21"/>
        <v>450.0330906684315</v>
      </c>
      <c r="X164" s="10">
        <f t="shared" si="22"/>
        <v>926.53871608206487</v>
      </c>
      <c r="Y164" s="10">
        <f t="shared" si="27"/>
        <v>419.83731304119652</v>
      </c>
      <c r="Z164" s="10">
        <f t="shared" si="28"/>
        <v>380.47756494358435</v>
      </c>
      <c r="AA164" s="10">
        <f t="shared" si="23"/>
        <v>457.81556572923478</v>
      </c>
      <c r="AB164" s="10">
        <f t="shared" si="24"/>
        <v>300.85022890778288</v>
      </c>
      <c r="AC164" s="10">
        <f t="shared" si="25"/>
        <v>462.36835345491903</v>
      </c>
      <c r="AD164" s="10">
        <f t="shared" si="26"/>
        <v>321.08913434369384</v>
      </c>
      <c r="AE164" s="10"/>
      <c r="AF164" s="10"/>
      <c r="AG164" s="10"/>
      <c r="AH164" s="10"/>
      <c r="AI164" s="10"/>
      <c r="AJ164" s="10"/>
    </row>
    <row r="165" spans="1:36">
      <c r="A165" s="84">
        <v>61</v>
      </c>
      <c r="B165" s="9" t="s">
        <v>72</v>
      </c>
      <c r="C165" s="10">
        <f t="shared" si="12"/>
        <v>161.65535079211122</v>
      </c>
      <c r="D165" s="10">
        <f t="shared" si="29"/>
        <v>0</v>
      </c>
      <c r="E165" s="10">
        <f t="shared" si="30"/>
        <v>360.18336607727571</v>
      </c>
      <c r="F165" s="10">
        <f t="shared" si="31"/>
        <v>32.743942370661429</v>
      </c>
      <c r="G165" s="10">
        <f t="shared" si="32"/>
        <v>96.805421103581807</v>
      </c>
      <c r="H165" s="10">
        <f t="shared" si="33"/>
        <v>96.805421103581807</v>
      </c>
      <c r="I165" s="10">
        <f t="shared" si="34"/>
        <v>130.80444735120994</v>
      </c>
      <c r="J165" s="10">
        <f t="shared" si="35"/>
        <v>32.701111837802486</v>
      </c>
      <c r="K165" s="10">
        <f t="shared" si="36"/>
        <v>165.18004625041294</v>
      </c>
      <c r="L165" s="10">
        <f t="shared" si="13"/>
        <v>33.036009250082586</v>
      </c>
      <c r="M165" s="10">
        <f t="shared" si="41"/>
        <v>97.75171065493646</v>
      </c>
      <c r="N165" s="10">
        <f t="shared" si="15"/>
        <v>65.167807103290968</v>
      </c>
      <c r="O165" s="10">
        <f t="shared" si="16"/>
        <v>228.0873248615184</v>
      </c>
      <c r="P165" s="10">
        <f t="shared" si="37"/>
        <v>260.67122841316387</v>
      </c>
      <c r="Q165" s="10">
        <f t="shared" si="38"/>
        <v>340.83162917518746</v>
      </c>
      <c r="R165" s="10">
        <f t="shared" si="39"/>
        <v>204.49897750511249</v>
      </c>
      <c r="S165" s="10">
        <f t="shared" si="40"/>
        <v>503.01810865191146</v>
      </c>
      <c r="T165" s="10">
        <f t="shared" si="18"/>
        <v>67.069081153588201</v>
      </c>
      <c r="U165" s="10">
        <f t="shared" si="19"/>
        <v>0</v>
      </c>
      <c r="V165" s="10">
        <f t="shared" si="20"/>
        <v>0</v>
      </c>
      <c r="W165" s="10">
        <f t="shared" si="21"/>
        <v>398.93617021276594</v>
      </c>
      <c r="X165" s="10">
        <f t="shared" si="22"/>
        <v>132.97872340425531</v>
      </c>
      <c r="Y165" s="10">
        <f t="shared" si="27"/>
        <v>229.20759659463002</v>
      </c>
      <c r="Z165" s="10">
        <f t="shared" si="28"/>
        <v>261.95153896529143</v>
      </c>
      <c r="AA165" s="10">
        <f t="shared" si="23"/>
        <v>62.383031815346229</v>
      </c>
      <c r="AB165" s="10">
        <f t="shared" si="24"/>
        <v>62.383031815346229</v>
      </c>
      <c r="AC165" s="10">
        <f t="shared" si="25"/>
        <v>123.53304508956147</v>
      </c>
      <c r="AD165" s="10">
        <f t="shared" si="26"/>
        <v>61.766522544780734</v>
      </c>
      <c r="AE165" s="10"/>
      <c r="AF165" s="10"/>
      <c r="AG165" s="10"/>
      <c r="AH165" s="10"/>
      <c r="AI165" s="10"/>
      <c r="AJ165" s="10"/>
    </row>
    <row r="166" spans="1:36">
      <c r="A166" s="84">
        <v>62</v>
      </c>
      <c r="B166" s="9" t="s">
        <v>31</v>
      </c>
      <c r="C166" s="10">
        <f t="shared" si="12"/>
        <v>457.67428236672527</v>
      </c>
      <c r="D166" s="10">
        <f t="shared" si="29"/>
        <v>314.87990626830697</v>
      </c>
      <c r="E166" s="10">
        <f t="shared" si="30"/>
        <v>436.26845051988658</v>
      </c>
      <c r="F166" s="10">
        <f t="shared" si="31"/>
        <v>356.28590125790737</v>
      </c>
      <c r="G166" s="10">
        <f t="shared" si="32"/>
        <v>409.79186886660199</v>
      </c>
      <c r="H166" s="10">
        <f t="shared" si="33"/>
        <v>402.60253783385451</v>
      </c>
      <c r="I166" s="10">
        <f t="shared" si="34"/>
        <v>511.99427139276764</v>
      </c>
      <c r="J166" s="10">
        <f t="shared" si="35"/>
        <v>390.26136770497675</v>
      </c>
      <c r="K166" s="10">
        <f t="shared" si="36"/>
        <v>665.78372767297844</v>
      </c>
      <c r="L166" s="10">
        <f t="shared" si="13"/>
        <v>533.34287861975167</v>
      </c>
      <c r="M166" s="10">
        <f t="shared" si="41"/>
        <v>499.69661277081769</v>
      </c>
      <c r="N166" s="10">
        <f t="shared" si="15"/>
        <v>631.75928900310532</v>
      </c>
      <c r="O166" s="10">
        <f t="shared" si="16"/>
        <v>517.54292036977552</v>
      </c>
      <c r="P166" s="10">
        <f t="shared" si="37"/>
        <v>706.71378091872793</v>
      </c>
      <c r="Q166" s="10">
        <f t="shared" si="38"/>
        <v>642.08213157533305</v>
      </c>
      <c r="R166" s="10">
        <f t="shared" si="39"/>
        <v>731.35558302430979</v>
      </c>
      <c r="S166" s="10">
        <f t="shared" si="40"/>
        <v>334.73086286177983</v>
      </c>
      <c r="T166" s="10">
        <f t="shared" si="18"/>
        <v>672.84284555044633</v>
      </c>
      <c r="U166" s="10">
        <f t="shared" si="19"/>
        <v>494.75162131443477</v>
      </c>
      <c r="V166" s="10">
        <f t="shared" si="20"/>
        <v>668.58327204653347</v>
      </c>
      <c r="W166" s="10">
        <f t="shared" si="21"/>
        <v>571.93864057127746</v>
      </c>
      <c r="X166" s="10">
        <f t="shared" si="22"/>
        <v>952.12906638455422</v>
      </c>
      <c r="Y166" s="10">
        <f t="shared" si="27"/>
        <v>446.56049909702841</v>
      </c>
      <c r="Z166" s="10">
        <f t="shared" si="28"/>
        <v>1070.43178460023</v>
      </c>
      <c r="AA166" s="10">
        <f t="shared" si="23"/>
        <v>534.55019556714467</v>
      </c>
      <c r="AB166" s="10">
        <f t="shared" si="24"/>
        <v>922.42503259452405</v>
      </c>
      <c r="AC166" s="10">
        <f t="shared" si="25"/>
        <v>684.55374233526913</v>
      </c>
      <c r="AD166" s="10">
        <f t="shared" si="26"/>
        <v>866.23625214936897</v>
      </c>
      <c r="AE166" s="10"/>
      <c r="AF166" s="10"/>
      <c r="AG166" s="10"/>
      <c r="AH166" s="10"/>
      <c r="AI166" s="10"/>
      <c r="AJ166" s="10"/>
    </row>
    <row r="167" spans="1:36">
      <c r="A167" s="84">
        <v>63</v>
      </c>
      <c r="B167" s="9" t="s">
        <v>73</v>
      </c>
      <c r="C167" s="10">
        <f t="shared" si="12"/>
        <v>976.65555026202958</v>
      </c>
      <c r="D167" s="10">
        <f t="shared" si="29"/>
        <v>208.43258694616483</v>
      </c>
      <c r="E167" s="10">
        <f t="shared" si="30"/>
        <v>757.11689884918223</v>
      </c>
      <c r="F167" s="10">
        <f t="shared" si="31"/>
        <v>321.01756511205332</v>
      </c>
      <c r="G167" s="10">
        <f t="shared" si="32"/>
        <v>670.77260808585891</v>
      </c>
      <c r="H167" s="10">
        <f t="shared" si="33"/>
        <v>426.85529605463751</v>
      </c>
      <c r="I167" s="10">
        <f t="shared" si="34"/>
        <v>873.3353979560236</v>
      </c>
      <c r="J167" s="10">
        <f t="shared" si="35"/>
        <v>476.92784143697736</v>
      </c>
      <c r="K167" s="10">
        <f t="shared" si="36"/>
        <v>747.53439286387334</v>
      </c>
      <c r="L167" s="10">
        <f t="shared" si="13"/>
        <v>647.02556693259635</v>
      </c>
      <c r="M167" s="10">
        <f t="shared" si="41"/>
        <v>850.73963557869331</v>
      </c>
      <c r="N167" s="10">
        <f t="shared" si="15"/>
        <v>825.3444225763443</v>
      </c>
      <c r="O167" s="10">
        <f t="shared" si="16"/>
        <v>660.27553806107551</v>
      </c>
      <c r="P167" s="10">
        <f t="shared" si="37"/>
        <v>933.27407783632793</v>
      </c>
      <c r="Q167" s="10">
        <f t="shared" si="38"/>
        <v>909.60064793470815</v>
      </c>
      <c r="R167" s="10">
        <f t="shared" si="39"/>
        <v>679.08541523892586</v>
      </c>
      <c r="S167" s="10">
        <f t="shared" si="40"/>
        <v>842.88813139138529</v>
      </c>
      <c r="T167" s="10">
        <f t="shared" si="18"/>
        <v>725.1317012705299</v>
      </c>
      <c r="U167" s="10">
        <f t="shared" si="19"/>
        <v>677.01863354037266</v>
      </c>
      <c r="V167" s="10">
        <f t="shared" si="20"/>
        <v>720.49689440993779</v>
      </c>
      <c r="W167" s="10">
        <f t="shared" si="21"/>
        <v>756.16710053303586</v>
      </c>
      <c r="X167" s="10">
        <f t="shared" si="22"/>
        <v>780.95946448493862</v>
      </c>
      <c r="Y167" s="10">
        <f t="shared" si="27"/>
        <v>1003.3027980307845</v>
      </c>
      <c r="Z167" s="10">
        <f t="shared" si="28"/>
        <v>660.55960615691401</v>
      </c>
      <c r="AA167" s="10">
        <f t="shared" si="23"/>
        <v>897.76474899230482</v>
      </c>
      <c r="AB167" s="10">
        <f t="shared" si="24"/>
        <v>781.72712837425183</v>
      </c>
      <c r="AC167" s="10">
        <f t="shared" si="25"/>
        <v>1020.0364298724954</v>
      </c>
      <c r="AD167" s="10">
        <f t="shared" si="26"/>
        <v>1062.5379477838494</v>
      </c>
      <c r="AE167" s="10"/>
      <c r="AF167" s="10"/>
      <c r="AG167" s="10"/>
      <c r="AH167" s="10"/>
      <c r="AI167" s="10"/>
      <c r="AJ167" s="10"/>
    </row>
    <row r="168" spans="1:36">
      <c r="A168" s="84">
        <v>64</v>
      </c>
      <c r="B168" s="9" t="s">
        <v>48</v>
      </c>
      <c r="C168" s="10">
        <f t="shared" si="12"/>
        <v>761.74909699941486</v>
      </c>
      <c r="D168" s="10">
        <f t="shared" si="29"/>
        <v>164.45708981576772</v>
      </c>
      <c r="E168" s="10">
        <f t="shared" si="30"/>
        <v>779.87852862244995</v>
      </c>
      <c r="F168" s="10">
        <f t="shared" si="31"/>
        <v>250.20682418935004</v>
      </c>
      <c r="G168" s="10">
        <f t="shared" si="32"/>
        <v>665.4615522139012</v>
      </c>
      <c r="H168" s="10">
        <f t="shared" si="33"/>
        <v>264.1981684908921</v>
      </c>
      <c r="I168" s="10">
        <f t="shared" si="34"/>
        <v>598.91265372576004</v>
      </c>
      <c r="J168" s="10">
        <f t="shared" si="35"/>
        <v>225.80363805518138</v>
      </c>
      <c r="K168" s="10">
        <f t="shared" si="36"/>
        <v>606.71252394297096</v>
      </c>
      <c r="L168" s="10">
        <f t="shared" si="13"/>
        <v>264.1982996952284</v>
      </c>
      <c r="M168" s="10">
        <f t="shared" si="41"/>
        <v>671.97858350894012</v>
      </c>
      <c r="N168" s="10">
        <f t="shared" si="15"/>
        <v>293.93410449583519</v>
      </c>
      <c r="O168" s="10">
        <f t="shared" si="16"/>
        <v>650.27268040770912</v>
      </c>
      <c r="P168" s="10">
        <f t="shared" si="37"/>
        <v>308.40470656332246</v>
      </c>
      <c r="Q168" s="10">
        <f t="shared" si="38"/>
        <v>733.32281974451985</v>
      </c>
      <c r="R168" s="10">
        <f t="shared" si="39"/>
        <v>271.60104434982213</v>
      </c>
      <c r="S168" s="10">
        <f t="shared" si="40"/>
        <v>731.45335478929837</v>
      </c>
      <c r="T168" s="10">
        <f t="shared" si="18"/>
        <v>340.77120999595547</v>
      </c>
      <c r="U168" s="10">
        <f t="shared" si="19"/>
        <v>718.36152435296515</v>
      </c>
      <c r="V168" s="10">
        <f t="shared" si="20"/>
        <v>367.6720331499219</v>
      </c>
      <c r="W168" s="10">
        <f t="shared" si="21"/>
        <v>778.15434940226271</v>
      </c>
      <c r="X168" s="10">
        <f t="shared" si="22"/>
        <v>393.7140641071037</v>
      </c>
      <c r="Y168" s="10">
        <f t="shared" si="27"/>
        <v>871.08623403883166</v>
      </c>
      <c r="Z168" s="10">
        <f t="shared" si="28"/>
        <v>339.33881406331994</v>
      </c>
      <c r="AA168" s="10">
        <f t="shared" si="23"/>
        <v>1020.6001316903395</v>
      </c>
      <c r="AB168" s="10">
        <f t="shared" si="24"/>
        <v>427.99360361207789</v>
      </c>
      <c r="AC168" s="10">
        <f t="shared" si="25"/>
        <v>979.9254502178112</v>
      </c>
      <c r="AD168" s="10">
        <f t="shared" si="26"/>
        <v>371.85072079759283</v>
      </c>
      <c r="AE168" s="10"/>
      <c r="AF168" s="10"/>
      <c r="AG168" s="10"/>
      <c r="AH168" s="10"/>
      <c r="AI168" s="10"/>
      <c r="AJ168" s="10"/>
    </row>
    <row r="169" spans="1:36">
      <c r="A169" s="84">
        <v>65</v>
      </c>
      <c r="B169" s="9" t="s">
        <v>32</v>
      </c>
      <c r="C169" s="10">
        <f t="shared" si="12"/>
        <v>497.82202862476663</v>
      </c>
      <c r="D169" s="10">
        <f t="shared" ref="D169:D184" si="42">D69/AL69*100000</f>
        <v>134.82679941920765</v>
      </c>
      <c r="E169" s="10">
        <f t="shared" ref="E169:E184" si="43">E69/AM69*100000</f>
        <v>342.96404073997087</v>
      </c>
      <c r="F169" s="10">
        <f t="shared" ref="F169:F184" si="44">F69/AM69*100000</f>
        <v>374.14258989815011</v>
      </c>
      <c r="G169" s="10">
        <f t="shared" ref="G169:G184" si="45">G69/AN69*100000</f>
        <v>455.48654244306414</v>
      </c>
      <c r="H169" s="10">
        <f t="shared" ref="H169:H184" si="46">H69/AN69*100000</f>
        <v>445.13457556935822</v>
      </c>
      <c r="I169" s="10">
        <f t="shared" ref="I169:I184" si="47">I69/AO69*100000</f>
        <v>494.53946012775606</v>
      </c>
      <c r="J169" s="10">
        <f t="shared" ref="J169:J184" si="48">J69/AO69*100000</f>
        <v>638.78013599835151</v>
      </c>
      <c r="K169" s="10">
        <f t="shared" ref="K169:K184" si="49">K69/AP69*100000</f>
        <v>458.71559633027528</v>
      </c>
      <c r="L169" s="10">
        <f t="shared" si="13"/>
        <v>591.23343527013253</v>
      </c>
      <c r="M169" s="10">
        <f t="shared" si="41"/>
        <v>532.23538863225542</v>
      </c>
      <c r="N169" s="10">
        <f t="shared" si="15"/>
        <v>612.57280578429402</v>
      </c>
      <c r="O169" s="10">
        <f t="shared" si="16"/>
        <v>682.86804579232773</v>
      </c>
      <c r="P169" s="10">
        <f t="shared" ref="P169:P184" si="50">P69/AR69*100000</f>
        <v>883.71158867242423</v>
      </c>
      <c r="Q169" s="10">
        <f t="shared" ref="Q169:Q184" si="51">Q69/AS69*100000</f>
        <v>593.01769488283117</v>
      </c>
      <c r="R169" s="10">
        <f t="shared" ref="R169:R184" si="52">R69/AS69*100000</f>
        <v>832.13773314203729</v>
      </c>
      <c r="S169" s="10">
        <f t="shared" ref="S169:S184" si="53">S69/AT69*100000</f>
        <v>760.92062000939404</v>
      </c>
      <c r="T169" s="10">
        <f t="shared" si="18"/>
        <v>995.77266322217008</v>
      </c>
      <c r="U169" s="10">
        <f t="shared" si="19"/>
        <v>361.74751878304426</v>
      </c>
      <c r="V169" s="10">
        <f t="shared" si="20"/>
        <v>500.88117985344581</v>
      </c>
      <c r="W169" s="10">
        <f t="shared" si="21"/>
        <v>600.43668122270742</v>
      </c>
      <c r="X169" s="10">
        <f t="shared" si="22"/>
        <v>582.24163027656482</v>
      </c>
      <c r="Y169" s="10">
        <f t="shared" si="27"/>
        <v>465.65774155995342</v>
      </c>
      <c r="Z169" s="10">
        <f t="shared" si="28"/>
        <v>788.03617802453653</v>
      </c>
      <c r="AA169" s="10">
        <f t="shared" si="23"/>
        <v>452.25256566359371</v>
      </c>
      <c r="AB169" s="10">
        <f t="shared" si="24"/>
        <v>574.012871803792</v>
      </c>
      <c r="AC169" s="10">
        <f t="shared" si="25"/>
        <v>500.95007773363272</v>
      </c>
      <c r="AD169" s="10">
        <f t="shared" si="26"/>
        <v>518.22421834513727</v>
      </c>
      <c r="AE169" s="10"/>
      <c r="AF169" s="10"/>
      <c r="AG169" s="10"/>
      <c r="AH169" s="10"/>
      <c r="AI169" s="10"/>
      <c r="AJ169" s="10"/>
    </row>
    <row r="170" spans="1:36">
      <c r="A170" s="84">
        <v>66</v>
      </c>
      <c r="B170" s="13" t="s">
        <v>74</v>
      </c>
      <c r="C170" s="10">
        <f t="shared" ref="C170:C184" si="54">C70/AL70*100000</f>
        <v>332.6628500696271</v>
      </c>
      <c r="D170" s="10">
        <f t="shared" si="42"/>
        <v>42.549899427510439</v>
      </c>
      <c r="E170" s="10">
        <f t="shared" si="43"/>
        <v>305.74113916883704</v>
      </c>
      <c r="F170" s="10">
        <f t="shared" si="44"/>
        <v>135.88495074170535</v>
      </c>
      <c r="G170" s="10">
        <f t="shared" si="45"/>
        <v>325.36374936023981</v>
      </c>
      <c r="H170" s="10">
        <f t="shared" si="46"/>
        <v>175.47707830664621</v>
      </c>
      <c r="I170" s="10">
        <f t="shared" si="47"/>
        <v>466.7279541758009</v>
      </c>
      <c r="J170" s="10">
        <f t="shared" si="48"/>
        <v>173.25507389859274</v>
      </c>
      <c r="K170" s="10">
        <f t="shared" si="49"/>
        <v>358.13349250377445</v>
      </c>
      <c r="L170" s="10">
        <f t="shared" ref="L170:L184" si="55">L70/AP70*100000</f>
        <v>143.95561953583089</v>
      </c>
      <c r="M170" s="10">
        <f t="shared" ref="M170:M184" si="56">M70/AR70*100000</f>
        <v>418.91484299071681</v>
      </c>
      <c r="N170" s="10">
        <f t="shared" ref="N170:N184" si="57">N70/AR70*100000</f>
        <v>204.43044337946984</v>
      </c>
      <c r="O170" s="10">
        <f t="shared" ref="O170:O182" si="58">O70/AR70*100000</f>
        <v>308.32132444116758</v>
      </c>
      <c r="P170" s="10">
        <f t="shared" si="50"/>
        <v>244.64626830657866</v>
      </c>
      <c r="Q170" s="10">
        <f t="shared" si="51"/>
        <v>370.3230749584983</v>
      </c>
      <c r="R170" s="10">
        <f t="shared" si="52"/>
        <v>223.4708210956455</v>
      </c>
      <c r="S170" s="10">
        <f t="shared" si="53"/>
        <v>443.39710396576851</v>
      </c>
      <c r="T170" s="10">
        <f t="shared" ref="T170:T184" si="59">T70/AT70*100000</f>
        <v>328.67197916343679</v>
      </c>
      <c r="U170" s="10">
        <f t="shared" ref="U170:U183" si="60">U70/AU70*100000</f>
        <v>331.77905308464852</v>
      </c>
      <c r="V170" s="10">
        <f t="shared" ref="V170:V183" si="61">V70/AU70*100000</f>
        <v>337.75705404112864</v>
      </c>
      <c r="W170" s="10">
        <f t="shared" ref="W170:W184" si="62">W70/AV70*100000</f>
        <v>362.3709413016594</v>
      </c>
      <c r="X170" s="10">
        <f t="shared" ref="X170:X184" si="63">X70/AV70*100000</f>
        <v>345.11518219205658</v>
      </c>
      <c r="Y170" s="10">
        <f t="shared" si="27"/>
        <v>388.66530679750809</v>
      </c>
      <c r="Z170" s="10">
        <f t="shared" si="28"/>
        <v>325.26600143337561</v>
      </c>
      <c r="AA170" s="10">
        <f t="shared" ref="AA170:AA184" si="64">AA70/AX70*100000</f>
        <v>344.47034447034446</v>
      </c>
      <c r="AB170" s="10">
        <f t="shared" ref="AB170:AB184" si="65">AB70/AX70*100000</f>
        <v>204.61020461020459</v>
      </c>
      <c r="AC170" s="10">
        <f t="shared" ref="AC170:AC184" si="66">AC70/AY70*100000</f>
        <v>310.49577522141914</v>
      </c>
      <c r="AD170" s="10">
        <f t="shared" ref="AD170:AD184" si="67">AD70/AY70*100000</f>
        <v>231.5993077471241</v>
      </c>
      <c r="AE170" s="10"/>
      <c r="AF170" s="10"/>
      <c r="AG170" s="10"/>
      <c r="AH170" s="10"/>
      <c r="AI170" s="10"/>
      <c r="AJ170" s="10"/>
    </row>
    <row r="171" spans="1:36">
      <c r="A171" s="84">
        <v>67</v>
      </c>
      <c r="B171" s="9" t="s">
        <v>75</v>
      </c>
      <c r="C171" s="10">
        <f t="shared" si="54"/>
        <v>1040.6766774377495</v>
      </c>
      <c r="D171" s="10">
        <f t="shared" si="42"/>
        <v>503.706519673066</v>
      </c>
      <c r="E171" s="10">
        <f t="shared" si="43"/>
        <v>1089.7743638982236</v>
      </c>
      <c r="F171" s="10">
        <f t="shared" si="44"/>
        <v>878.54056649063853</v>
      </c>
      <c r="G171" s="10">
        <f t="shared" si="45"/>
        <v>1106.2368872782758</v>
      </c>
      <c r="H171" s="10">
        <f t="shared" si="46"/>
        <v>977.49380125882124</v>
      </c>
      <c r="I171" s="10">
        <f t="shared" si="47"/>
        <v>1174.1026501174101</v>
      </c>
      <c r="J171" s="10">
        <f t="shared" si="48"/>
        <v>881.77505151674893</v>
      </c>
      <c r="K171" s="10">
        <f t="shared" si="49"/>
        <v>1171.0398445092324</v>
      </c>
      <c r="L171" s="10">
        <f t="shared" si="55"/>
        <v>816.32653061224494</v>
      </c>
      <c r="M171" s="10">
        <f t="shared" si="56"/>
        <v>1070.6743283728697</v>
      </c>
      <c r="N171" s="10">
        <f t="shared" si="57"/>
        <v>1242.5715829281471</v>
      </c>
      <c r="O171" s="10">
        <f t="shared" si="58"/>
        <v>1041.206227591965</v>
      </c>
      <c r="P171" s="10">
        <f t="shared" si="50"/>
        <v>1080.4970286331713</v>
      </c>
      <c r="Q171" s="10">
        <f t="shared" si="51"/>
        <v>1261.451388555806</v>
      </c>
      <c r="R171" s="10">
        <f t="shared" si="52"/>
        <v>1131.9487745215597</v>
      </c>
      <c r="S171" s="10">
        <f t="shared" si="53"/>
        <v>924.9000433546895</v>
      </c>
      <c r="T171" s="10">
        <f t="shared" si="59"/>
        <v>1271.7375596126981</v>
      </c>
      <c r="U171" s="10">
        <f t="shared" si="60"/>
        <v>934.66995980434876</v>
      </c>
      <c r="V171" s="10">
        <f t="shared" si="61"/>
        <v>1249.4551794275753</v>
      </c>
      <c r="W171" s="10">
        <f t="shared" si="62"/>
        <v>1129.8334469660076</v>
      </c>
      <c r="X171" s="10">
        <f t="shared" si="63"/>
        <v>1709.360085711503</v>
      </c>
      <c r="Y171" s="10">
        <f t="shared" ref="Y171:Y184" si="68">Y71/AW71*100000</f>
        <v>1106.2056649635399</v>
      </c>
      <c r="Z171" s="10">
        <f t="shared" ref="Z171:Z184" si="69">Z71/AW71*100000</f>
        <v>1225.2591894439208</v>
      </c>
      <c r="AA171" s="10">
        <f t="shared" si="64"/>
        <v>1315.6033385203</v>
      </c>
      <c r="AB171" s="10">
        <f t="shared" si="65"/>
        <v>1273.1645211486773</v>
      </c>
      <c r="AC171" s="10">
        <f t="shared" si="66"/>
        <v>1258.7214784084481</v>
      </c>
      <c r="AD171" s="10">
        <f t="shared" si="67"/>
        <v>1390.7222326984727</v>
      </c>
      <c r="AE171" s="10"/>
      <c r="AF171" s="10"/>
      <c r="AG171" s="10"/>
      <c r="AH171" s="10"/>
      <c r="AI171" s="10"/>
      <c r="AJ171" s="10"/>
    </row>
    <row r="172" spans="1:36">
      <c r="A172" s="84">
        <v>68</v>
      </c>
      <c r="B172" s="9" t="s">
        <v>33</v>
      </c>
      <c r="C172" s="10">
        <f t="shared" si="54"/>
        <v>625.2056597564989</v>
      </c>
      <c r="D172" s="10">
        <f t="shared" si="42"/>
        <v>82.263902599539321</v>
      </c>
      <c r="E172" s="10">
        <f t="shared" si="43"/>
        <v>788.85532057737498</v>
      </c>
      <c r="F172" s="10">
        <f t="shared" si="44"/>
        <v>151.05740181268882</v>
      </c>
      <c r="G172" s="10">
        <f t="shared" si="45"/>
        <v>505.05050505050508</v>
      </c>
      <c r="H172" s="10">
        <f t="shared" si="46"/>
        <v>370.37037037037038</v>
      </c>
      <c r="I172" s="10">
        <f t="shared" si="47"/>
        <v>577.34759721514683</v>
      </c>
      <c r="J172" s="10">
        <f t="shared" si="48"/>
        <v>560.36678553234844</v>
      </c>
      <c r="K172" s="10">
        <f t="shared" si="49"/>
        <v>448.50784888735552</v>
      </c>
      <c r="L172" s="10">
        <f t="shared" si="55"/>
        <v>362.256339485941</v>
      </c>
      <c r="M172" s="10">
        <f t="shared" si="56"/>
        <v>568.47545219638243</v>
      </c>
      <c r="N172" s="10">
        <f t="shared" si="57"/>
        <v>551.24892334194658</v>
      </c>
      <c r="O172" s="10">
        <f t="shared" si="58"/>
        <v>310.07751937984494</v>
      </c>
      <c r="P172" s="10">
        <f t="shared" si="50"/>
        <v>413.43669250645991</v>
      </c>
      <c r="Q172" s="10">
        <f t="shared" si="51"/>
        <v>318.04486106461331</v>
      </c>
      <c r="R172" s="10">
        <f t="shared" si="52"/>
        <v>368.26247070639437</v>
      </c>
      <c r="S172" s="10">
        <f t="shared" si="53"/>
        <v>412.95011562603241</v>
      </c>
      <c r="T172" s="10">
        <f t="shared" si="59"/>
        <v>330.36009250082589</v>
      </c>
      <c r="U172" s="10">
        <f t="shared" si="60"/>
        <v>0</v>
      </c>
      <c r="V172" s="10">
        <f t="shared" si="61"/>
        <v>0</v>
      </c>
      <c r="W172" s="10">
        <f t="shared" si="62"/>
        <v>344.149459193707</v>
      </c>
      <c r="X172" s="10">
        <f t="shared" si="63"/>
        <v>458.86594559160932</v>
      </c>
      <c r="Y172" s="10">
        <f t="shared" si="68"/>
        <v>279.92754816400458</v>
      </c>
      <c r="Z172" s="10">
        <f t="shared" si="69"/>
        <v>230.52856907623911</v>
      </c>
      <c r="AA172" s="10">
        <f t="shared" si="64"/>
        <v>695.00565702278971</v>
      </c>
      <c r="AB172" s="10">
        <f t="shared" si="65"/>
        <v>549.53935671569423</v>
      </c>
      <c r="AC172" s="10">
        <f t="shared" si="66"/>
        <v>624.69966362325806</v>
      </c>
      <c r="AD172" s="10">
        <f t="shared" si="67"/>
        <v>320.35880185808105</v>
      </c>
      <c r="AE172" s="10"/>
      <c r="AF172" s="10"/>
      <c r="AG172" s="10"/>
      <c r="AH172" s="10"/>
      <c r="AI172" s="10"/>
      <c r="AJ172" s="10"/>
    </row>
    <row r="173" spans="1:36">
      <c r="A173" s="84">
        <v>69</v>
      </c>
      <c r="B173" s="9" t="s">
        <v>34</v>
      </c>
      <c r="C173" s="10">
        <f t="shared" si="54"/>
        <v>755.54740509811108</v>
      </c>
      <c r="D173" s="10">
        <f t="shared" si="42"/>
        <v>326.42582064918389</v>
      </c>
      <c r="E173" s="10">
        <f t="shared" si="43"/>
        <v>988.56510512725924</v>
      </c>
      <c r="F173" s="10">
        <f t="shared" si="44"/>
        <v>531.16931021763185</v>
      </c>
      <c r="G173" s="10">
        <f t="shared" si="45"/>
        <v>789.39638713467468</v>
      </c>
      <c r="H173" s="10">
        <f t="shared" si="46"/>
        <v>624.17388750183579</v>
      </c>
      <c r="I173" s="10">
        <f t="shared" si="47"/>
        <v>827.29712835974556</v>
      </c>
      <c r="J173" s="10">
        <f t="shared" si="48"/>
        <v>904.51152700665523</v>
      </c>
      <c r="K173" s="10">
        <f t="shared" si="49"/>
        <v>840.80097355902194</v>
      </c>
      <c r="L173" s="10">
        <f t="shared" si="55"/>
        <v>700.66747796585162</v>
      </c>
      <c r="M173" s="10">
        <f t="shared" si="56"/>
        <v>1014.5823484490345</v>
      </c>
      <c r="N173" s="10">
        <f t="shared" si="57"/>
        <v>683.66122404451073</v>
      </c>
      <c r="O173" s="10">
        <f t="shared" si="58"/>
        <v>978.21738972326261</v>
      </c>
      <c r="P173" s="10">
        <f t="shared" si="50"/>
        <v>632.75028182843005</v>
      </c>
      <c r="Q173" s="10">
        <f t="shared" si="51"/>
        <v>881.21010269220085</v>
      </c>
      <c r="R173" s="10">
        <f t="shared" si="52"/>
        <v>707.74354704412985</v>
      </c>
      <c r="S173" s="10">
        <f t="shared" si="53"/>
        <v>1024.512668889882</v>
      </c>
      <c r="T173" s="10">
        <f t="shared" si="59"/>
        <v>684.15443325196827</v>
      </c>
      <c r="U173" s="10">
        <f t="shared" si="60"/>
        <v>938.77411176208591</v>
      </c>
      <c r="V173" s="10">
        <f t="shared" si="61"/>
        <v>767.46496727995338</v>
      </c>
      <c r="W173" s="10">
        <f t="shared" si="62"/>
        <v>801.45220399356094</v>
      </c>
      <c r="X173" s="10">
        <f t="shared" si="63"/>
        <v>767.20210980580191</v>
      </c>
      <c r="Y173" s="10">
        <f t="shared" si="68"/>
        <v>820.31382960618123</v>
      </c>
      <c r="Z173" s="10">
        <f t="shared" si="69"/>
        <v>694.37353211477591</v>
      </c>
      <c r="AA173" s="10">
        <f t="shared" si="64"/>
        <v>843.31704705173684</v>
      </c>
      <c r="AB173" s="10">
        <f t="shared" si="65"/>
        <v>920.28646007630016</v>
      </c>
      <c r="AC173" s="10">
        <f t="shared" si="66"/>
        <v>736.61755882941134</v>
      </c>
      <c r="AD173" s="10">
        <f t="shared" si="67"/>
        <v>749.95000333311111</v>
      </c>
      <c r="AE173" s="10"/>
      <c r="AF173" s="10"/>
      <c r="AG173" s="10"/>
      <c r="AH173" s="10"/>
      <c r="AI173" s="10"/>
      <c r="AJ173" s="10"/>
    </row>
    <row r="174" spans="1:36">
      <c r="A174" s="84">
        <v>70</v>
      </c>
      <c r="B174" s="9" t="s">
        <v>76</v>
      </c>
      <c r="C174" s="10">
        <f t="shared" si="54"/>
        <v>730.15188391509287</v>
      </c>
      <c r="D174" s="10">
        <f t="shared" si="42"/>
        <v>197.17181675344281</v>
      </c>
      <c r="E174" s="10">
        <f t="shared" si="43"/>
        <v>518.5321551300932</v>
      </c>
      <c r="F174" s="10">
        <f t="shared" si="44"/>
        <v>426.4850270004909</v>
      </c>
      <c r="G174" s="10">
        <f t="shared" si="45"/>
        <v>615.74860470759529</v>
      </c>
      <c r="H174" s="10">
        <f t="shared" si="46"/>
        <v>576.31642805144384</v>
      </c>
      <c r="I174" s="10">
        <f t="shared" si="47"/>
        <v>570.57057057057057</v>
      </c>
      <c r="J174" s="10">
        <f t="shared" si="48"/>
        <v>612.61261261261257</v>
      </c>
      <c r="K174" s="10">
        <f t="shared" si="49"/>
        <v>799.97612011581748</v>
      </c>
      <c r="L174" s="10">
        <f t="shared" si="55"/>
        <v>731.32145309095245</v>
      </c>
      <c r="M174" s="10">
        <f t="shared" si="56"/>
        <v>523.71512264402156</v>
      </c>
      <c r="N174" s="10">
        <f t="shared" si="57"/>
        <v>597.68618516436368</v>
      </c>
      <c r="O174" s="10">
        <f t="shared" si="58"/>
        <v>943.87075775956441</v>
      </c>
      <c r="P174" s="10">
        <f t="shared" si="50"/>
        <v>949.78844276119185</v>
      </c>
      <c r="Q174" s="10">
        <f t="shared" si="51"/>
        <v>1044.7113297641442</v>
      </c>
      <c r="R174" s="10">
        <f t="shared" si="52"/>
        <v>957.89321371726237</v>
      </c>
      <c r="S174" s="10">
        <f t="shared" si="53"/>
        <v>1104.3543112844932</v>
      </c>
      <c r="T174" s="10">
        <f t="shared" si="59"/>
        <v>929.37869313292413</v>
      </c>
      <c r="U174" s="10">
        <f t="shared" si="60"/>
        <v>938.00631022426876</v>
      </c>
      <c r="V174" s="10">
        <f t="shared" si="61"/>
        <v>963.58830050311246</v>
      </c>
      <c r="W174" s="10">
        <f t="shared" si="62"/>
        <v>878.05701742042606</v>
      </c>
      <c r="X174" s="10">
        <f t="shared" si="63"/>
        <v>1007.514141783694</v>
      </c>
      <c r="Y174" s="10">
        <f t="shared" si="68"/>
        <v>839.72252646951438</v>
      </c>
      <c r="Z174" s="10">
        <f t="shared" si="69"/>
        <v>822.87190720925651</v>
      </c>
      <c r="AA174" s="10">
        <f t="shared" si="64"/>
        <v>996.62162162162167</v>
      </c>
      <c r="AB174" s="10">
        <f t="shared" si="65"/>
        <v>836.14864864864865</v>
      </c>
      <c r="AC174" s="10">
        <f t="shared" si="66"/>
        <v>896.76107722728159</v>
      </c>
      <c r="AD174" s="10">
        <f t="shared" si="67"/>
        <v>835.49168685771565</v>
      </c>
      <c r="AE174" s="10"/>
      <c r="AF174" s="10"/>
      <c r="AG174" s="10"/>
      <c r="AH174" s="10"/>
      <c r="AI174" s="10"/>
      <c r="AJ174" s="10"/>
    </row>
    <row r="175" spans="1:36">
      <c r="A175" s="84">
        <v>71</v>
      </c>
      <c r="B175" s="9" t="s">
        <v>35</v>
      </c>
      <c r="C175" s="10">
        <f t="shared" si="54"/>
        <v>777.46774462807946</v>
      </c>
      <c r="D175" s="10">
        <f t="shared" si="42"/>
        <v>386.34900193174502</v>
      </c>
      <c r="E175" s="10">
        <f t="shared" si="43"/>
        <v>1130.051257599237</v>
      </c>
      <c r="F175" s="10">
        <f t="shared" si="44"/>
        <v>677.07712480629391</v>
      </c>
      <c r="G175" s="10">
        <f t="shared" si="45"/>
        <v>1205.9873726028045</v>
      </c>
      <c r="H175" s="10">
        <f t="shared" si="46"/>
        <v>846.55584194471385</v>
      </c>
      <c r="I175" s="10">
        <f t="shared" si="47"/>
        <v>1150.7833360901723</v>
      </c>
      <c r="J175" s="10">
        <f t="shared" si="48"/>
        <v>912.1198516032988</v>
      </c>
      <c r="K175" s="10">
        <f t="shared" si="49"/>
        <v>1409.2846991946944</v>
      </c>
      <c r="L175" s="10">
        <f t="shared" si="55"/>
        <v>937.94410232117468</v>
      </c>
      <c r="M175" s="10">
        <f t="shared" si="56"/>
        <v>1601.7602801306014</v>
      </c>
      <c r="N175" s="10">
        <f t="shared" si="57"/>
        <v>1185.3499266549945</v>
      </c>
      <c r="O175" s="10">
        <f t="shared" si="58"/>
        <v>1334.405905455922</v>
      </c>
      <c r="P175" s="10">
        <f t="shared" si="50"/>
        <v>1036.293947854067</v>
      </c>
      <c r="Q175" s="10">
        <f t="shared" si="51"/>
        <v>932.63538071182029</v>
      </c>
      <c r="R175" s="10">
        <f t="shared" si="52"/>
        <v>866.34512080828404</v>
      </c>
      <c r="S175" s="10">
        <f t="shared" si="53"/>
        <v>938.23121833753601</v>
      </c>
      <c r="T175" s="10">
        <f t="shared" si="59"/>
        <v>1231.2864899248052</v>
      </c>
      <c r="U175" s="10">
        <f t="shared" si="60"/>
        <v>894.5470932852636</v>
      </c>
      <c r="V175" s="10">
        <f t="shared" si="61"/>
        <v>1270.8427219468228</v>
      </c>
      <c r="W175" s="10">
        <f t="shared" si="62"/>
        <v>1078.8474424838062</v>
      </c>
      <c r="X175" s="10">
        <f t="shared" si="63"/>
        <v>1255.3048916685279</v>
      </c>
      <c r="Y175" s="10">
        <f t="shared" si="68"/>
        <v>1055.6196221059167</v>
      </c>
      <c r="Z175" s="10">
        <f t="shared" si="69"/>
        <v>1301.7830213785151</v>
      </c>
      <c r="AA175" s="10">
        <f t="shared" si="64"/>
        <v>1119.0278445600384</v>
      </c>
      <c r="AB175" s="10">
        <f t="shared" si="65"/>
        <v>1341.9591729684837</v>
      </c>
      <c r="AC175" s="10">
        <f t="shared" si="66"/>
        <v>995.14352614690836</v>
      </c>
      <c r="AD175" s="10">
        <f t="shared" si="67"/>
        <v>1242.3033561703235</v>
      </c>
      <c r="AE175" s="10"/>
      <c r="AF175" s="10"/>
      <c r="AG175" s="10"/>
      <c r="AH175" s="10"/>
      <c r="AI175" s="10"/>
      <c r="AJ175" s="10"/>
    </row>
    <row r="176" spans="1:36">
      <c r="A176" s="84">
        <v>72</v>
      </c>
      <c r="B176" s="9" t="s">
        <v>77</v>
      </c>
      <c r="C176" s="10">
        <f t="shared" si="54"/>
        <v>295.52170947942716</v>
      </c>
      <c r="D176" s="10">
        <f t="shared" si="42"/>
        <v>68.197317572175493</v>
      </c>
      <c r="E176" s="10">
        <f t="shared" si="43"/>
        <v>442.99370482629985</v>
      </c>
      <c r="F176" s="10">
        <f t="shared" si="44"/>
        <v>279.78549778503151</v>
      </c>
      <c r="G176" s="10">
        <f t="shared" si="45"/>
        <v>379.416646905383</v>
      </c>
      <c r="H176" s="10">
        <f t="shared" si="46"/>
        <v>284.56248517903725</v>
      </c>
      <c r="I176" s="10">
        <f t="shared" si="47"/>
        <v>586.94057226705797</v>
      </c>
      <c r="J176" s="10">
        <f t="shared" si="48"/>
        <v>73.367571533382247</v>
      </c>
      <c r="K176" s="10">
        <f t="shared" si="49"/>
        <v>301.35610246107484</v>
      </c>
      <c r="L176" s="10">
        <f t="shared" si="55"/>
        <v>1481.6675037669513</v>
      </c>
      <c r="M176" s="10">
        <f t="shared" si="56"/>
        <v>933.85214007782099</v>
      </c>
      <c r="N176" s="10">
        <f t="shared" si="57"/>
        <v>363.16472114137486</v>
      </c>
      <c r="O176" s="10">
        <f t="shared" si="58"/>
        <v>1219.1958495460442</v>
      </c>
      <c r="P176" s="10">
        <f t="shared" si="50"/>
        <v>466.9260700389105</v>
      </c>
      <c r="Q176" s="10">
        <f t="shared" si="51"/>
        <v>620.63615205585722</v>
      </c>
      <c r="R176" s="10">
        <f t="shared" si="52"/>
        <v>491.33695371088703</v>
      </c>
      <c r="S176" s="10">
        <f t="shared" si="53"/>
        <v>491.97307094769553</v>
      </c>
      <c r="T176" s="10">
        <f t="shared" si="59"/>
        <v>543.75970999482138</v>
      </c>
      <c r="U176" s="10">
        <f t="shared" si="60"/>
        <v>0</v>
      </c>
      <c r="V176" s="10">
        <f t="shared" si="61"/>
        <v>0</v>
      </c>
      <c r="W176" s="10">
        <f t="shared" si="62"/>
        <v>787.40157480314963</v>
      </c>
      <c r="X176" s="10">
        <f t="shared" si="63"/>
        <v>839.8950131233596</v>
      </c>
      <c r="Y176" s="10">
        <f t="shared" si="68"/>
        <v>506.66666666666663</v>
      </c>
      <c r="Z176" s="10">
        <f t="shared" si="69"/>
        <v>506.66666666666663</v>
      </c>
      <c r="AA176" s="10">
        <f t="shared" si="64"/>
        <v>380.90401218892839</v>
      </c>
      <c r="AB176" s="10">
        <f t="shared" si="65"/>
        <v>609.44641950228549</v>
      </c>
      <c r="AC176" s="10">
        <f t="shared" si="66"/>
        <v>559.36943808797355</v>
      </c>
      <c r="AD176" s="10">
        <f t="shared" si="67"/>
        <v>737.35062293414694</v>
      </c>
      <c r="AE176" s="10"/>
      <c r="AF176" s="10"/>
      <c r="AG176" s="10"/>
      <c r="AH176" s="10"/>
      <c r="AI176" s="10"/>
      <c r="AJ176" s="10"/>
    </row>
    <row r="177" spans="1:36">
      <c r="A177" s="84">
        <v>73</v>
      </c>
      <c r="B177" s="9" t="s">
        <v>36</v>
      </c>
      <c r="C177" s="10">
        <f t="shared" si="54"/>
        <v>334.78172485643137</v>
      </c>
      <c r="D177" s="10">
        <f t="shared" si="42"/>
        <v>116.25247751181583</v>
      </c>
      <c r="E177" s="10">
        <f t="shared" si="43"/>
        <v>358.18435400025356</v>
      </c>
      <c r="F177" s="10">
        <f t="shared" si="44"/>
        <v>150.24724229745149</v>
      </c>
      <c r="G177" s="10">
        <f t="shared" si="45"/>
        <v>350.33209218073864</v>
      </c>
      <c r="H177" s="10">
        <f t="shared" si="46"/>
        <v>184.91496427493209</v>
      </c>
      <c r="I177" s="10">
        <f t="shared" si="47"/>
        <v>348.74230169919122</v>
      </c>
      <c r="J177" s="10">
        <f t="shared" si="48"/>
        <v>201.57799708144739</v>
      </c>
      <c r="K177" s="10">
        <f t="shared" si="49"/>
        <v>386.07915844517612</v>
      </c>
      <c r="L177" s="10">
        <f t="shared" si="55"/>
        <v>295.05733153325963</v>
      </c>
      <c r="M177" s="10">
        <f t="shared" si="56"/>
        <v>348.94868786956704</v>
      </c>
      <c r="N177" s="10">
        <f t="shared" si="57"/>
        <v>344.7803588335824</v>
      </c>
      <c r="O177" s="10">
        <f t="shared" si="58"/>
        <v>425.1695616704281</v>
      </c>
      <c r="P177" s="10">
        <f t="shared" si="50"/>
        <v>278.08709425782899</v>
      </c>
      <c r="Q177" s="10">
        <f t="shared" si="51"/>
        <v>389.01760088523116</v>
      </c>
      <c r="R177" s="10">
        <f t="shared" si="52"/>
        <v>251.27655405327525</v>
      </c>
      <c r="S177" s="10">
        <f t="shared" si="53"/>
        <v>377.98814956071647</v>
      </c>
      <c r="T177" s="10">
        <f t="shared" si="59"/>
        <v>272.42389157529112</v>
      </c>
      <c r="U177" s="10">
        <f t="shared" si="60"/>
        <v>397.78671694481903</v>
      </c>
      <c r="V177" s="10">
        <f t="shared" si="61"/>
        <v>279.73749433531572</v>
      </c>
      <c r="W177" s="10">
        <f t="shared" si="62"/>
        <v>366.28212576424045</v>
      </c>
      <c r="X177" s="10">
        <f t="shared" si="63"/>
        <v>332.53105375273191</v>
      </c>
      <c r="Y177" s="10">
        <f t="shared" si="68"/>
        <v>367.67630846166958</v>
      </c>
      <c r="Z177" s="10">
        <f t="shared" si="69"/>
        <v>356.87901346820479</v>
      </c>
      <c r="AA177" s="10">
        <f t="shared" si="64"/>
        <v>405.06975556535662</v>
      </c>
      <c r="AB177" s="10">
        <f t="shared" si="65"/>
        <v>334.26959771582443</v>
      </c>
      <c r="AC177" s="10">
        <f t="shared" si="66"/>
        <v>376.73744255173841</v>
      </c>
      <c r="AD177" s="10">
        <f t="shared" si="67"/>
        <v>371.69934896635112</v>
      </c>
      <c r="AE177" s="10"/>
      <c r="AF177" s="10"/>
      <c r="AG177" s="10"/>
      <c r="AH177" s="10"/>
      <c r="AI177" s="10"/>
      <c r="AJ177" s="10"/>
    </row>
    <row r="178" spans="1:36">
      <c r="A178" s="84">
        <v>74</v>
      </c>
      <c r="B178" s="9" t="s">
        <v>11</v>
      </c>
      <c r="C178" s="10">
        <f t="shared" si="54"/>
        <v>485.04234288560866</v>
      </c>
      <c r="D178" s="10">
        <f t="shared" si="42"/>
        <v>340.18510264544716</v>
      </c>
      <c r="E178" s="10">
        <f t="shared" si="43"/>
        <v>523.78547243578953</v>
      </c>
      <c r="F178" s="10">
        <f t="shared" si="44"/>
        <v>472.03047932606273</v>
      </c>
      <c r="G178" s="10">
        <f t="shared" si="45"/>
        <v>541.09552666827949</v>
      </c>
      <c r="H178" s="10">
        <f t="shared" si="46"/>
        <v>554.07709873665704</v>
      </c>
      <c r="I178" s="10">
        <f t="shared" si="47"/>
        <v>489.23078639525608</v>
      </c>
      <c r="J178" s="10">
        <f t="shared" si="48"/>
        <v>590.75872610327963</v>
      </c>
      <c r="K178" s="10">
        <f t="shared" si="49"/>
        <v>516.02622375752651</v>
      </c>
      <c r="L178" s="10">
        <f t="shared" si="55"/>
        <v>611.21033549725678</v>
      </c>
      <c r="M178" s="10">
        <f t="shared" si="56"/>
        <v>470.57558773082883</v>
      </c>
      <c r="N178" s="10">
        <f t="shared" si="57"/>
        <v>611.30847378117005</v>
      </c>
      <c r="O178" s="10">
        <f t="shared" si="58"/>
        <v>480.34870481765802</v>
      </c>
      <c r="P178" s="10">
        <f t="shared" si="50"/>
        <v>674.34507899121888</v>
      </c>
      <c r="Q178" s="10">
        <f t="shared" si="51"/>
        <v>549.81103133460851</v>
      </c>
      <c r="R178" s="10">
        <f t="shared" si="52"/>
        <v>711.52015819772862</v>
      </c>
      <c r="S178" s="10">
        <f t="shared" si="53"/>
        <v>523.01161551481721</v>
      </c>
      <c r="T178" s="10">
        <f t="shared" si="59"/>
        <v>650.6300319717717</v>
      </c>
      <c r="U178" s="10">
        <f t="shared" si="60"/>
        <v>548.56279154613924</v>
      </c>
      <c r="V178" s="10">
        <f t="shared" si="61"/>
        <v>698.4077346050608</v>
      </c>
      <c r="W178" s="10">
        <f t="shared" si="62"/>
        <v>531.83618768997917</v>
      </c>
      <c r="X178" s="10">
        <f t="shared" si="63"/>
        <v>665.85214277560999</v>
      </c>
      <c r="Y178" s="10">
        <f t="shared" si="68"/>
        <v>488.37482978329945</v>
      </c>
      <c r="Z178" s="10">
        <f t="shared" si="69"/>
        <v>543.85286552460366</v>
      </c>
      <c r="AA178" s="10">
        <f t="shared" si="64"/>
        <v>457.83987430521529</v>
      </c>
      <c r="AB178" s="10">
        <f t="shared" si="65"/>
        <v>482.75920325725195</v>
      </c>
      <c r="AC178" s="10">
        <f t="shared" si="66"/>
        <v>465.25105191630377</v>
      </c>
      <c r="AD178" s="10">
        <f t="shared" si="67"/>
        <v>552.58765289006612</v>
      </c>
      <c r="AE178" s="10"/>
      <c r="AF178" s="10"/>
      <c r="AG178" s="10"/>
      <c r="AH178" s="10"/>
      <c r="AI178" s="10"/>
      <c r="AJ178" s="10"/>
    </row>
    <row r="179" spans="1:36">
      <c r="A179" s="84">
        <v>75</v>
      </c>
      <c r="B179" s="9" t="s">
        <v>37</v>
      </c>
      <c r="C179" s="10">
        <f t="shared" si="54"/>
        <v>650.94259869811481</v>
      </c>
      <c r="D179" s="10">
        <f t="shared" si="42"/>
        <v>163.44013300645307</v>
      </c>
      <c r="E179" s="10">
        <f t="shared" si="43"/>
        <v>751.87969924812023</v>
      </c>
      <c r="F179" s="10">
        <f t="shared" si="44"/>
        <v>527.1481286241434</v>
      </c>
      <c r="G179" s="10">
        <f t="shared" si="45"/>
        <v>644.35100748102445</v>
      </c>
      <c r="H179" s="10">
        <f t="shared" si="46"/>
        <v>606.12679517282811</v>
      </c>
      <c r="I179" s="10">
        <f t="shared" si="47"/>
        <v>955.95126522961573</v>
      </c>
      <c r="J179" s="10">
        <f t="shared" si="48"/>
        <v>755.12116749230154</v>
      </c>
      <c r="K179" s="10">
        <f t="shared" si="49"/>
        <v>988.69686082190333</v>
      </c>
      <c r="L179" s="10">
        <f t="shared" si="55"/>
        <v>857.56995620361386</v>
      </c>
      <c r="M179" s="10">
        <f t="shared" si="56"/>
        <v>924.86432775357332</v>
      </c>
      <c r="N179" s="10">
        <f t="shared" si="57"/>
        <v>917.22082091263474</v>
      </c>
      <c r="O179" s="10">
        <f t="shared" si="58"/>
        <v>802.56821829855528</v>
      </c>
      <c r="P179" s="10">
        <f t="shared" si="50"/>
        <v>899.38597161711118</v>
      </c>
      <c r="Q179" s="10">
        <f t="shared" si="51"/>
        <v>926.93028300956519</v>
      </c>
      <c r="R179" s="10">
        <f t="shared" si="52"/>
        <v>885.02120106498364</v>
      </c>
      <c r="S179" s="10">
        <f t="shared" si="53"/>
        <v>680.68261362813485</v>
      </c>
      <c r="T179" s="10">
        <f t="shared" si="59"/>
        <v>789.30217963262442</v>
      </c>
      <c r="U179" s="10">
        <f t="shared" si="60"/>
        <v>700.9956514507046</v>
      </c>
      <c r="V179" s="10">
        <f t="shared" si="61"/>
        <v>736.63949813463876</v>
      </c>
      <c r="W179" s="10">
        <f t="shared" si="62"/>
        <v>700.8579063335053</v>
      </c>
      <c r="X179" s="10">
        <f t="shared" si="63"/>
        <v>728.98598284187335</v>
      </c>
      <c r="Y179" s="10">
        <f t="shared" si="68"/>
        <v>703.9318297596443</v>
      </c>
      <c r="Z179" s="10">
        <f t="shared" si="69"/>
        <v>754.8742648080397</v>
      </c>
      <c r="AA179" s="10">
        <f t="shared" si="64"/>
        <v>850.23490317405742</v>
      </c>
      <c r="AB179" s="10">
        <f t="shared" si="65"/>
        <v>802.10839922080902</v>
      </c>
      <c r="AC179" s="10">
        <f t="shared" si="66"/>
        <v>1052.4889330562833</v>
      </c>
      <c r="AD179" s="10">
        <f t="shared" si="67"/>
        <v>898.90685698798438</v>
      </c>
      <c r="AE179" s="10"/>
      <c r="AF179" s="10"/>
      <c r="AG179" s="10"/>
      <c r="AH179" s="10"/>
      <c r="AI179" s="10"/>
      <c r="AJ179" s="10"/>
    </row>
    <row r="180" spans="1:36">
      <c r="A180" s="84">
        <v>76</v>
      </c>
      <c r="B180" s="9" t="s">
        <v>12</v>
      </c>
      <c r="C180" s="10">
        <f t="shared" si="54"/>
        <v>639.75392091607591</v>
      </c>
      <c r="D180" s="10">
        <f t="shared" si="42"/>
        <v>266.88724175589834</v>
      </c>
      <c r="E180" s="10">
        <f t="shared" si="43"/>
        <v>508.91964490056495</v>
      </c>
      <c r="F180" s="10">
        <f t="shared" si="44"/>
        <v>328.84038593574962</v>
      </c>
      <c r="G180" s="10">
        <f t="shared" si="45"/>
        <v>497.10763606371006</v>
      </c>
      <c r="H180" s="10">
        <f t="shared" si="46"/>
        <v>385.09122928253771</v>
      </c>
      <c r="I180" s="10">
        <f t="shared" si="47"/>
        <v>527.90346907993967</v>
      </c>
      <c r="J180" s="10">
        <f t="shared" si="48"/>
        <v>428.75676359839252</v>
      </c>
      <c r="K180" s="10">
        <f t="shared" si="49"/>
        <v>429.61219738126834</v>
      </c>
      <c r="L180" s="10">
        <f t="shared" si="55"/>
        <v>441.62932178354157</v>
      </c>
      <c r="M180" s="10">
        <f t="shared" si="56"/>
        <v>463.94438056912907</v>
      </c>
      <c r="N180" s="10">
        <f t="shared" si="57"/>
        <v>441.03909169301528</v>
      </c>
      <c r="O180" s="10">
        <f t="shared" si="58"/>
        <v>448.67418798505315</v>
      </c>
      <c r="P180" s="10">
        <f t="shared" si="50"/>
        <v>526.821644150618</v>
      </c>
      <c r="Q180" s="10">
        <f t="shared" si="51"/>
        <v>493.58831262246701</v>
      </c>
      <c r="R180" s="10">
        <f t="shared" si="52"/>
        <v>506.81681011318631</v>
      </c>
      <c r="S180" s="10">
        <f t="shared" si="53"/>
        <v>438.27010598381651</v>
      </c>
      <c r="T180" s="10">
        <f t="shared" si="59"/>
        <v>520.91084982884365</v>
      </c>
      <c r="U180" s="10">
        <f t="shared" si="60"/>
        <v>465.08704669725347</v>
      </c>
      <c r="V180" s="10">
        <f t="shared" si="61"/>
        <v>573.04047884001818</v>
      </c>
      <c r="W180" s="10">
        <f t="shared" si="62"/>
        <v>563.37232698186335</v>
      </c>
      <c r="X180" s="10">
        <f t="shared" si="63"/>
        <v>599.37732532280961</v>
      </c>
      <c r="Y180" s="10">
        <f t="shared" si="68"/>
        <v>504.53947391140684</v>
      </c>
      <c r="Z180" s="10">
        <f t="shared" si="69"/>
        <v>600.88890116758932</v>
      </c>
      <c r="AA180" s="10">
        <f t="shared" si="64"/>
        <v>536.90100867401327</v>
      </c>
      <c r="AB180" s="10">
        <f t="shared" si="65"/>
        <v>594.57655456657471</v>
      </c>
      <c r="AC180" s="10">
        <f t="shared" si="66"/>
        <v>495.54594908157378</v>
      </c>
      <c r="AD180" s="10">
        <f t="shared" si="67"/>
        <v>589.65648113006694</v>
      </c>
      <c r="AE180" s="10"/>
      <c r="AF180" s="10"/>
      <c r="AG180" s="10"/>
      <c r="AH180" s="10"/>
      <c r="AI180" s="10"/>
      <c r="AJ180" s="10"/>
    </row>
    <row r="181" spans="1:36">
      <c r="A181" s="84">
        <v>77</v>
      </c>
      <c r="B181" s="9" t="s">
        <v>13</v>
      </c>
      <c r="C181" s="10">
        <f t="shared" si="54"/>
        <v>1027.7505380726175</v>
      </c>
      <c r="D181" s="10">
        <f t="shared" si="42"/>
        <v>184.66397524229185</v>
      </c>
      <c r="E181" s="10">
        <f t="shared" si="43"/>
        <v>1149.1488957792824</v>
      </c>
      <c r="F181" s="10">
        <f t="shared" si="44"/>
        <v>302.47421375688162</v>
      </c>
      <c r="G181" s="10">
        <f t="shared" si="45"/>
        <v>1106.6036448447405</v>
      </c>
      <c r="H181" s="10">
        <f t="shared" si="46"/>
        <v>399.46902874440184</v>
      </c>
      <c r="I181" s="10">
        <f t="shared" si="47"/>
        <v>1032.383094278229</v>
      </c>
      <c r="J181" s="10">
        <f t="shared" si="48"/>
        <v>252.41347959757397</v>
      </c>
      <c r="K181" s="10">
        <f t="shared" si="49"/>
        <v>971.03091115067161</v>
      </c>
      <c r="L181" s="10">
        <f t="shared" si="55"/>
        <v>458.92770443668644</v>
      </c>
      <c r="M181" s="10">
        <f t="shared" si="56"/>
        <v>984.6659364731654</v>
      </c>
      <c r="N181" s="10">
        <f t="shared" si="57"/>
        <v>449.06900328587074</v>
      </c>
      <c r="O181" s="10">
        <f t="shared" si="58"/>
        <v>1119.3866374589265</v>
      </c>
      <c r="P181" s="10">
        <f t="shared" si="50"/>
        <v>472.07009857612263</v>
      </c>
      <c r="Q181" s="10">
        <f t="shared" si="51"/>
        <v>1199.5683214345011</v>
      </c>
      <c r="R181" s="10">
        <f t="shared" si="52"/>
        <v>403.66096629586588</v>
      </c>
      <c r="S181" s="10">
        <f t="shared" si="53"/>
        <v>1101.2880502633957</v>
      </c>
      <c r="T181" s="10">
        <f t="shared" si="59"/>
        <v>419.19996751961509</v>
      </c>
      <c r="U181" s="10">
        <f t="shared" si="60"/>
        <v>1215.8234395783045</v>
      </c>
      <c r="V181" s="10">
        <f t="shared" si="61"/>
        <v>428.59254150450761</v>
      </c>
      <c r="W181" s="10">
        <f t="shared" si="62"/>
        <v>1155.8787878787878</v>
      </c>
      <c r="X181" s="10">
        <f t="shared" si="63"/>
        <v>471.27272727272731</v>
      </c>
      <c r="Y181" s="10">
        <f t="shared" si="68"/>
        <v>1174.4393808596494</v>
      </c>
      <c r="Z181" s="10">
        <f t="shared" si="69"/>
        <v>572.16277529059846</v>
      </c>
      <c r="AA181" s="10">
        <f t="shared" si="64"/>
        <v>1273.3667687096984</v>
      </c>
      <c r="AB181" s="10">
        <f t="shared" si="65"/>
        <v>491.76056796717256</v>
      </c>
      <c r="AC181" s="10">
        <f t="shared" si="66"/>
        <v>1158.5666201461293</v>
      </c>
      <c r="AD181" s="10">
        <f t="shared" si="67"/>
        <v>399.18725884574332</v>
      </c>
      <c r="AE181" s="10"/>
      <c r="AF181" s="10"/>
      <c r="AG181" s="10"/>
      <c r="AH181" s="10"/>
      <c r="AI181" s="10"/>
      <c r="AJ181" s="10"/>
    </row>
    <row r="182" spans="1:36">
      <c r="A182" s="84">
        <v>78</v>
      </c>
      <c r="B182" s="9" t="s">
        <v>38</v>
      </c>
      <c r="C182" s="10">
        <f t="shared" si="54"/>
        <v>388.52079293255764</v>
      </c>
      <c r="D182" s="10">
        <f t="shared" si="42"/>
        <v>183.15018315018315</v>
      </c>
      <c r="E182" s="10">
        <f t="shared" si="43"/>
        <v>363.0154483240787</v>
      </c>
      <c r="F182" s="10">
        <f t="shared" si="44"/>
        <v>252.76631216639552</v>
      </c>
      <c r="G182" s="10">
        <f t="shared" si="45"/>
        <v>419.37583455791076</v>
      </c>
      <c r="H182" s="10">
        <f t="shared" si="46"/>
        <v>292.55658218759856</v>
      </c>
      <c r="I182" s="10">
        <f t="shared" si="47"/>
        <v>459.41499819443891</v>
      </c>
      <c r="J182" s="10">
        <f t="shared" si="48"/>
        <v>399.89835359574158</v>
      </c>
      <c r="K182" s="10">
        <f t="shared" si="49"/>
        <v>411.73100241175769</v>
      </c>
      <c r="L182" s="10">
        <f t="shared" si="55"/>
        <v>375.75450705539049</v>
      </c>
      <c r="M182" s="10">
        <f t="shared" si="56"/>
        <v>478.83031409692205</v>
      </c>
      <c r="N182" s="10">
        <f t="shared" si="57"/>
        <v>526.77902867727232</v>
      </c>
      <c r="O182" s="10">
        <f t="shared" si="58"/>
        <v>457.81169948635761</v>
      </c>
      <c r="P182" s="10">
        <f t="shared" si="50"/>
        <v>485.39863116272346</v>
      </c>
      <c r="Q182" s="10">
        <f t="shared" si="51"/>
        <v>456.74026321489089</v>
      </c>
      <c r="R182" s="10">
        <f t="shared" si="52"/>
        <v>498.14628428737058</v>
      </c>
      <c r="S182" s="10">
        <f t="shared" si="53"/>
        <v>405.25247671852969</v>
      </c>
      <c r="T182" s="10">
        <f t="shared" si="59"/>
        <v>460.25554298141907</v>
      </c>
      <c r="U182" s="10">
        <f t="shared" si="60"/>
        <v>417.02725414205264</v>
      </c>
      <c r="V182" s="10">
        <f t="shared" si="61"/>
        <v>498.55137901192762</v>
      </c>
      <c r="W182" s="10">
        <f t="shared" si="62"/>
        <v>431.37132318464575</v>
      </c>
      <c r="X182" s="10">
        <f t="shared" si="63"/>
        <v>487.011972117158</v>
      </c>
      <c r="Y182" s="10">
        <f t="shared" si="68"/>
        <v>385.31520924756501</v>
      </c>
      <c r="Z182" s="10">
        <f>Z82/AW82*100000</f>
        <v>509.34641222431389</v>
      </c>
      <c r="AA182" s="10">
        <f t="shared" si="64"/>
        <v>462.69519953730475</v>
      </c>
      <c r="AB182" s="10">
        <f t="shared" si="65"/>
        <v>533.87907638919785</v>
      </c>
      <c r="AC182" s="10">
        <f t="shared" si="66"/>
        <v>477.64880839855317</v>
      </c>
      <c r="AD182" s="10">
        <f t="shared" si="67"/>
        <v>486.47081805235229</v>
      </c>
      <c r="AE182" s="10"/>
      <c r="AF182" s="10"/>
      <c r="AG182" s="10"/>
      <c r="AH182" s="10"/>
      <c r="AI182" s="10"/>
      <c r="AJ182" s="10"/>
    </row>
    <row r="183" spans="1:36">
      <c r="A183" s="84">
        <v>79</v>
      </c>
      <c r="B183" s="9" t="s">
        <v>78</v>
      </c>
      <c r="C183" s="10">
        <f t="shared" si="54"/>
        <v>354.85191756516991</v>
      </c>
      <c r="D183" s="10">
        <f t="shared" si="42"/>
        <v>81.888904053500752</v>
      </c>
      <c r="E183" s="10">
        <f t="shared" si="43"/>
        <v>587.16622396197397</v>
      </c>
      <c r="F183" s="10">
        <f t="shared" si="44"/>
        <v>307.56326017055784</v>
      </c>
      <c r="G183" s="10">
        <f t="shared" si="45"/>
        <v>632.46661981728744</v>
      </c>
      <c r="H183" s="10">
        <f t="shared" si="46"/>
        <v>520.02810962754745</v>
      </c>
      <c r="I183" s="10">
        <f t="shared" si="47"/>
        <v>384.7249928754631</v>
      </c>
      <c r="J183" s="10">
        <f t="shared" si="48"/>
        <v>698.20461669991448</v>
      </c>
      <c r="K183" s="10">
        <f t="shared" si="49"/>
        <v>406.26813697040046</v>
      </c>
      <c r="L183" s="10">
        <f t="shared" si="55"/>
        <v>565.87347649448634</v>
      </c>
      <c r="M183" s="10">
        <f t="shared" si="56"/>
        <v>909.90453460620529</v>
      </c>
      <c r="N183" s="10">
        <f t="shared" si="57"/>
        <v>924.82100238663475</v>
      </c>
      <c r="O183" s="10">
        <f>O83/AR83*100000</f>
        <v>1506.563245823389</v>
      </c>
      <c r="P183" s="10">
        <f t="shared" si="50"/>
        <v>984.48687350835314</v>
      </c>
      <c r="Q183" s="10">
        <f t="shared" si="51"/>
        <v>1393.6760077925971</v>
      </c>
      <c r="R183" s="10">
        <f t="shared" si="52"/>
        <v>929.11733852839802</v>
      </c>
      <c r="S183" s="10">
        <f t="shared" si="53"/>
        <v>961.24962451186548</v>
      </c>
      <c r="T183" s="10">
        <f t="shared" si="59"/>
        <v>916.1910483628717</v>
      </c>
      <c r="U183" s="10">
        <f t="shared" si="60"/>
        <v>1129.6882060551288</v>
      </c>
      <c r="V183" s="10">
        <f t="shared" si="61"/>
        <v>1732.1885826178641</v>
      </c>
      <c r="W183" s="10">
        <f t="shared" si="62"/>
        <v>804.49301760777166</v>
      </c>
      <c r="X183" s="10">
        <f t="shared" si="63"/>
        <v>743.77656344869467</v>
      </c>
      <c r="Y183" s="10">
        <f t="shared" si="68"/>
        <v>728.56921407533719</v>
      </c>
      <c r="Z183" s="10">
        <f t="shared" si="69"/>
        <v>775.07363199503959</v>
      </c>
      <c r="AA183" s="10">
        <f t="shared" si="64"/>
        <v>745.92074592074596</v>
      </c>
      <c r="AB183" s="10">
        <f t="shared" si="65"/>
        <v>885.78088578088591</v>
      </c>
      <c r="AC183" s="10">
        <f t="shared" si="66"/>
        <v>673.03177336046326</v>
      </c>
      <c r="AD183" s="10">
        <f t="shared" si="67"/>
        <v>923.46220065737987</v>
      </c>
      <c r="AE183" s="10"/>
      <c r="AF183" s="10"/>
      <c r="AG183" s="10"/>
      <c r="AH183" s="10"/>
      <c r="AI183" s="10"/>
      <c r="AJ183" s="10"/>
    </row>
    <row r="184" spans="1:36">
      <c r="A184" s="84">
        <v>80</v>
      </c>
      <c r="B184" s="15" t="s">
        <v>93</v>
      </c>
      <c r="C184" s="10">
        <f t="shared" si="54"/>
        <v>670.54217842534251</v>
      </c>
      <c r="D184" s="10">
        <f t="shared" si="42"/>
        <v>263.82377120763618</v>
      </c>
      <c r="E184" s="10">
        <f t="shared" si="43"/>
        <v>661.57621029051882</v>
      </c>
      <c r="F184" s="10">
        <f t="shared" si="44"/>
        <v>392.48221008740182</v>
      </c>
      <c r="G184" s="10">
        <f t="shared" si="45"/>
        <v>672.29221160471491</v>
      </c>
      <c r="H184" s="10">
        <f t="shared" si="46"/>
        <v>463.00759464545274</v>
      </c>
      <c r="I184" s="10">
        <f t="shared" si="47"/>
        <v>665.73589186551987</v>
      </c>
      <c r="J184" s="10">
        <f t="shared" si="48"/>
        <v>498.53470100385232</v>
      </c>
      <c r="K184" s="10">
        <f t="shared" si="49"/>
        <v>666.21394201346982</v>
      </c>
      <c r="L184" s="10">
        <f t="shared" si="55"/>
        <v>518.58484915350368</v>
      </c>
      <c r="M184" s="10">
        <f t="shared" si="56"/>
        <v>673.68125535040326</v>
      </c>
      <c r="N184" s="10">
        <f t="shared" si="57"/>
        <v>588.17365654217156</v>
      </c>
      <c r="O184" s="10">
        <f>O84/AR84*100000</f>
        <v>713.30471876731986</v>
      </c>
      <c r="P184" s="10">
        <f t="shared" si="50"/>
        <v>592.93506233322717</v>
      </c>
      <c r="Q184" s="10">
        <f t="shared" si="51"/>
        <v>692.05766456670449</v>
      </c>
      <c r="R184" s="10">
        <f t="shared" si="52"/>
        <v>561.65738346127193</v>
      </c>
      <c r="S184" s="10">
        <f t="shared" si="53"/>
        <v>691.01138812894931</v>
      </c>
      <c r="T184" s="10">
        <f t="shared" si="59"/>
        <v>565.97801313330262</v>
      </c>
      <c r="U184" s="10">
        <f>U84/AU84*100000</f>
        <v>663.7165122886629</v>
      </c>
      <c r="V184" s="10">
        <f>V84/AU84*100000</f>
        <v>580.37861813733969</v>
      </c>
      <c r="W184" s="10">
        <f t="shared" si="62"/>
        <v>672.91653911570972</v>
      </c>
      <c r="X184" s="10">
        <f t="shared" si="63"/>
        <v>602.7473356160599</v>
      </c>
      <c r="Y184" s="10">
        <f t="shared" si="68"/>
        <v>651.76071345960474</v>
      </c>
      <c r="Z184" s="10">
        <f t="shared" si="69"/>
        <v>583.88651879827933</v>
      </c>
      <c r="AA184" s="10">
        <f t="shared" si="64"/>
        <v>690.16534027970067</v>
      </c>
      <c r="AB184" s="10">
        <f t="shared" si="65"/>
        <v>571.86984081090509</v>
      </c>
      <c r="AC184" s="10">
        <f t="shared" si="66"/>
        <v>703.68153726222556</v>
      </c>
      <c r="AD184" s="10">
        <f t="shared" si="67"/>
        <v>592.53685858332574</v>
      </c>
      <c r="AE184" s="10"/>
      <c r="AF184" s="10"/>
      <c r="AG184" s="10"/>
      <c r="AH184" s="10"/>
      <c r="AI184" s="10"/>
      <c r="AJ184" s="10"/>
    </row>
    <row r="185" spans="1:36">
      <c r="B185" s="21"/>
      <c r="C185" s="21"/>
      <c r="D185" s="21"/>
      <c r="E185" s="21"/>
      <c r="F185" s="21"/>
    </row>
    <row r="186" spans="1:36">
      <c r="B186" s="21"/>
      <c r="C186" s="21"/>
      <c r="D186" s="21"/>
      <c r="E186" s="21"/>
      <c r="F186" s="21"/>
    </row>
    <row r="187" spans="1:36">
      <c r="B187" s="21"/>
      <c r="C187" s="21"/>
      <c r="D187" s="21"/>
      <c r="E187" s="21"/>
      <c r="F187" s="21"/>
    </row>
    <row r="188" spans="1:36">
      <c r="B188" s="21"/>
      <c r="C188" s="21"/>
      <c r="D188" s="21"/>
      <c r="E188" s="21"/>
      <c r="F188" s="21"/>
    </row>
    <row r="189" spans="1:36">
      <c r="B189" s="21"/>
      <c r="C189" s="21"/>
      <c r="D189" s="21"/>
      <c r="E189" s="21"/>
      <c r="F189" s="21"/>
    </row>
    <row r="190" spans="1:36">
      <c r="B190" s="21"/>
      <c r="C190" s="21"/>
      <c r="D190" s="21"/>
      <c r="E190" s="21"/>
      <c r="F190" s="21"/>
    </row>
    <row r="191" spans="1:36">
      <c r="B191" s="21"/>
      <c r="C191" s="21"/>
      <c r="D191" s="21"/>
      <c r="E191" s="21"/>
      <c r="F191" s="21"/>
    </row>
    <row r="192" spans="1:36">
      <c r="B192" s="21"/>
      <c r="C192" s="21"/>
      <c r="D192" s="21"/>
      <c r="E192" s="21"/>
      <c r="F192" s="21"/>
    </row>
    <row r="193" spans="2:6">
      <c r="B193" s="21"/>
      <c r="C193" s="21"/>
      <c r="D193" s="21"/>
      <c r="E193" s="21"/>
      <c r="F193" s="21"/>
    </row>
    <row r="194" spans="2:6">
      <c r="B194" s="21"/>
      <c r="C194" s="21"/>
      <c r="D194" s="21"/>
      <c r="E194" s="21"/>
      <c r="F194" s="21"/>
    </row>
    <row r="195" spans="2:6">
      <c r="B195" s="21"/>
      <c r="C195" s="21"/>
      <c r="D195" s="21"/>
      <c r="E195" s="21"/>
      <c r="F195" s="21"/>
    </row>
    <row r="196" spans="2:6">
      <c r="B196" s="21"/>
      <c r="C196" s="21"/>
      <c r="D196" s="21"/>
      <c r="E196" s="21"/>
      <c r="F196" s="21"/>
    </row>
    <row r="197" spans="2:6">
      <c r="B197" s="21"/>
      <c r="C197" s="21"/>
      <c r="D197" s="21"/>
      <c r="E197" s="21"/>
      <c r="F197" s="21"/>
    </row>
    <row r="198" spans="2:6">
      <c r="B198" s="21"/>
      <c r="C198" s="21"/>
      <c r="D198" s="21"/>
      <c r="E198" s="21"/>
      <c r="F198" s="21"/>
    </row>
    <row r="199" spans="2:6">
      <c r="B199" s="21"/>
      <c r="C199" s="21"/>
      <c r="D199" s="21"/>
      <c r="E199" s="21"/>
      <c r="F199" s="21"/>
    </row>
    <row r="200" spans="2:6">
      <c r="B200" s="21"/>
      <c r="C200" s="21"/>
      <c r="D200" s="21"/>
      <c r="E200" s="21"/>
      <c r="F200" s="21"/>
    </row>
    <row r="201" spans="2:6">
      <c r="B201" s="21"/>
      <c r="C201" s="21"/>
      <c r="D201" s="21"/>
      <c r="E201" s="21"/>
      <c r="F201" s="21"/>
    </row>
    <row r="202" spans="2:6">
      <c r="B202" s="21"/>
      <c r="C202" s="21"/>
      <c r="D202" s="21"/>
      <c r="E202" s="21"/>
      <c r="F202" s="21"/>
    </row>
    <row r="203" spans="2:6">
      <c r="B203" s="21"/>
      <c r="C203" s="21"/>
      <c r="D203" s="21"/>
      <c r="E203" s="21"/>
      <c r="F203" s="21"/>
    </row>
    <row r="204" spans="2:6">
      <c r="B204" s="21"/>
      <c r="C204" s="21"/>
      <c r="D204" s="21"/>
      <c r="E204" s="21"/>
      <c r="F204" s="21"/>
    </row>
    <row r="205" spans="2:6">
      <c r="B205" s="21"/>
      <c r="C205" s="21"/>
      <c r="D205" s="21"/>
      <c r="E205" s="21"/>
      <c r="F205" s="21"/>
    </row>
    <row r="206" spans="2:6">
      <c r="B206" s="21"/>
      <c r="C206" s="21"/>
      <c r="D206" s="21"/>
      <c r="E206" s="21"/>
      <c r="F206" s="21"/>
    </row>
    <row r="207" spans="2:6">
      <c r="B207" s="21"/>
      <c r="C207" s="21"/>
      <c r="D207" s="21"/>
      <c r="E207" s="21"/>
      <c r="F207" s="21"/>
    </row>
    <row r="208" spans="2:6">
      <c r="B208" s="21"/>
      <c r="C208" s="21"/>
      <c r="D208" s="21"/>
      <c r="E208" s="21"/>
      <c r="F208" s="21"/>
    </row>
    <row r="209" spans="2:6">
      <c r="B209" s="21"/>
      <c r="C209" s="21"/>
      <c r="D209" s="21"/>
      <c r="E209" s="21"/>
      <c r="F209" s="21"/>
    </row>
    <row r="210" spans="2:6">
      <c r="B210" s="21"/>
      <c r="C210" s="21"/>
      <c r="D210" s="21"/>
      <c r="E210" s="21"/>
      <c r="F210" s="21"/>
    </row>
    <row r="211" spans="2:6">
      <c r="B211" s="21"/>
      <c r="C211" s="21"/>
      <c r="D211" s="21"/>
      <c r="E211" s="21"/>
      <c r="F211" s="21"/>
    </row>
    <row r="212" spans="2:6">
      <c r="B212" s="21"/>
      <c r="C212" s="21"/>
      <c r="D212" s="21"/>
      <c r="E212" s="21"/>
      <c r="F212" s="21"/>
    </row>
    <row r="213" spans="2:6">
      <c r="B213" s="21"/>
      <c r="C213" s="21"/>
      <c r="D213" s="21"/>
      <c r="E213" s="21"/>
      <c r="F213" s="21"/>
    </row>
    <row r="214" spans="2:6">
      <c r="B214" s="21"/>
      <c r="C214" s="21"/>
      <c r="D214" s="21"/>
      <c r="E214" s="21"/>
      <c r="F214" s="21"/>
    </row>
    <row r="215" spans="2:6">
      <c r="B215" s="21"/>
      <c r="C215" s="21"/>
      <c r="D215" s="21"/>
      <c r="E215" s="21"/>
      <c r="F215" s="21"/>
    </row>
    <row r="216" spans="2:6">
      <c r="B216" s="21"/>
      <c r="C216" s="21"/>
      <c r="D216" s="21"/>
      <c r="E216" s="21"/>
      <c r="F216" s="21"/>
    </row>
    <row r="217" spans="2:6">
      <c r="B217" s="21"/>
      <c r="C217" s="21"/>
      <c r="D217" s="21"/>
      <c r="E217" s="21"/>
      <c r="F217" s="21"/>
    </row>
    <row r="218" spans="2:6">
      <c r="B218" s="21"/>
      <c r="C218" s="21"/>
      <c r="D218" s="21"/>
      <c r="E218" s="21"/>
      <c r="F218" s="21"/>
    </row>
    <row r="219" spans="2:6">
      <c r="B219" s="21"/>
      <c r="C219" s="21"/>
      <c r="D219" s="21"/>
      <c r="E219" s="21"/>
      <c r="F219" s="21"/>
    </row>
    <row r="220" spans="2:6">
      <c r="B220" s="21"/>
      <c r="C220" s="21"/>
      <c r="D220" s="21"/>
      <c r="E220" s="21"/>
      <c r="F220" s="21"/>
    </row>
    <row r="221" spans="2:6">
      <c r="B221" s="21"/>
      <c r="C221" s="21"/>
      <c r="D221" s="21"/>
      <c r="E221" s="21"/>
      <c r="F221" s="21"/>
    </row>
    <row r="222" spans="2:6">
      <c r="B222" s="21"/>
      <c r="C222" s="21"/>
      <c r="D222" s="21"/>
      <c r="E222" s="21"/>
      <c r="F222" s="21"/>
    </row>
    <row r="223" spans="2:6">
      <c r="B223" s="21"/>
      <c r="C223" s="21"/>
      <c r="D223" s="21"/>
      <c r="E223" s="21"/>
      <c r="F223" s="21"/>
    </row>
    <row r="224" spans="2:6">
      <c r="B224" s="21"/>
      <c r="C224" s="21"/>
      <c r="D224" s="21"/>
      <c r="E224" s="21"/>
      <c r="F224" s="21"/>
    </row>
    <row r="225" spans="2:6">
      <c r="B225" s="21"/>
      <c r="C225" s="21"/>
      <c r="D225" s="21"/>
      <c r="E225" s="21"/>
      <c r="F225" s="21"/>
    </row>
    <row r="226" spans="2:6">
      <c r="B226" s="21"/>
      <c r="C226" s="21"/>
      <c r="D226" s="21"/>
      <c r="E226" s="21"/>
      <c r="F226" s="21"/>
    </row>
    <row r="227" spans="2:6">
      <c r="B227" s="21"/>
      <c r="C227" s="21"/>
      <c r="D227" s="21"/>
      <c r="E227" s="21"/>
      <c r="F227" s="21"/>
    </row>
    <row r="228" spans="2:6">
      <c r="B228" s="21"/>
      <c r="C228" s="21"/>
      <c r="D228" s="21"/>
      <c r="E228" s="21"/>
      <c r="F228" s="21"/>
    </row>
    <row r="229" spans="2:6">
      <c r="B229" s="21"/>
      <c r="C229" s="21"/>
      <c r="D229" s="21"/>
      <c r="E229" s="21"/>
      <c r="F229" s="21"/>
    </row>
    <row r="230" spans="2:6">
      <c r="B230" s="21"/>
      <c r="C230" s="21"/>
      <c r="D230" s="21"/>
      <c r="E230" s="21"/>
      <c r="F230" s="21"/>
    </row>
    <row r="231" spans="2:6">
      <c r="B231" s="21"/>
      <c r="C231" s="21"/>
      <c r="D231" s="21"/>
      <c r="E231" s="21"/>
      <c r="F231" s="21"/>
    </row>
    <row r="232" spans="2:6">
      <c r="B232" s="21"/>
      <c r="C232" s="21"/>
      <c r="D232" s="21"/>
      <c r="E232" s="21"/>
      <c r="F232" s="21"/>
    </row>
    <row r="233" spans="2:6">
      <c r="B233" s="21"/>
      <c r="C233" s="21"/>
      <c r="D233" s="21"/>
      <c r="E233" s="21"/>
      <c r="F233" s="21"/>
    </row>
    <row r="234" spans="2:6">
      <c r="B234" s="21"/>
      <c r="C234" s="21"/>
      <c r="D234" s="21"/>
      <c r="E234" s="21"/>
      <c r="F234" s="21"/>
    </row>
    <row r="235" spans="2:6">
      <c r="B235" s="21"/>
      <c r="C235" s="21"/>
      <c r="D235" s="21"/>
      <c r="E235" s="21"/>
      <c r="F235" s="21"/>
    </row>
    <row r="236" spans="2:6">
      <c r="B236" s="21"/>
      <c r="C236" s="21"/>
      <c r="D236" s="21"/>
      <c r="E236" s="21"/>
      <c r="F236" s="21"/>
    </row>
    <row r="237" spans="2:6">
      <c r="B237" s="21"/>
      <c r="C237" s="21"/>
      <c r="D237" s="21"/>
      <c r="E237" s="21"/>
      <c r="F237" s="21"/>
    </row>
    <row r="238" spans="2:6">
      <c r="B238" s="21"/>
      <c r="C238" s="21"/>
      <c r="D238" s="21"/>
      <c r="E238" s="21"/>
      <c r="F238" s="21"/>
    </row>
    <row r="239" spans="2:6">
      <c r="B239" s="21"/>
      <c r="C239" s="21"/>
      <c r="D239" s="21"/>
      <c r="E239" s="21"/>
      <c r="F239" s="21"/>
    </row>
    <row r="240" spans="2:6">
      <c r="B240" s="21"/>
      <c r="C240" s="21"/>
      <c r="D240" s="21"/>
      <c r="E240" s="21"/>
      <c r="F240" s="21"/>
    </row>
    <row r="241" spans="2:6">
      <c r="B241" s="21"/>
      <c r="C241" s="21"/>
      <c r="D241" s="21"/>
      <c r="E241" s="21"/>
      <c r="F241" s="21"/>
    </row>
    <row r="242" spans="2:6">
      <c r="B242" s="21"/>
      <c r="C242" s="21"/>
      <c r="D242" s="21"/>
      <c r="E242" s="21"/>
      <c r="F242" s="21"/>
    </row>
    <row r="243" spans="2:6">
      <c r="B243" s="21"/>
      <c r="C243" s="21"/>
      <c r="D243" s="21"/>
      <c r="E243" s="21"/>
      <c r="F243" s="21"/>
    </row>
    <row r="244" spans="2:6">
      <c r="B244" s="21"/>
      <c r="C244" s="21"/>
      <c r="D244" s="21"/>
      <c r="E244" s="21"/>
      <c r="F244" s="21"/>
    </row>
    <row r="245" spans="2:6">
      <c r="B245" s="21"/>
      <c r="C245" s="21"/>
      <c r="D245" s="21"/>
      <c r="E245" s="21"/>
      <c r="F245" s="21"/>
    </row>
    <row r="246" spans="2:6">
      <c r="B246" s="21"/>
      <c r="C246" s="21"/>
      <c r="D246" s="21"/>
      <c r="E246" s="21"/>
      <c r="F246" s="21"/>
    </row>
    <row r="247" spans="2:6">
      <c r="B247" s="21"/>
      <c r="C247" s="21"/>
      <c r="D247" s="21"/>
      <c r="E247" s="21"/>
      <c r="F247" s="21"/>
    </row>
    <row r="248" spans="2:6">
      <c r="B248" s="21"/>
      <c r="C248" s="21"/>
      <c r="D248" s="21"/>
      <c r="E248" s="21"/>
      <c r="F248" s="21"/>
    </row>
    <row r="249" spans="2:6">
      <c r="B249" s="21"/>
      <c r="C249" s="21"/>
      <c r="D249" s="21"/>
      <c r="E249" s="21"/>
      <c r="F249" s="21"/>
    </row>
    <row r="250" spans="2:6">
      <c r="B250" s="21"/>
      <c r="C250" s="21"/>
      <c r="D250" s="21"/>
      <c r="E250" s="21"/>
      <c r="F250" s="21"/>
    </row>
    <row r="251" spans="2:6">
      <c r="B251" s="21"/>
      <c r="C251" s="21"/>
      <c r="D251" s="21"/>
      <c r="E251" s="21"/>
      <c r="F251" s="21"/>
    </row>
    <row r="252" spans="2:6">
      <c r="B252" s="21"/>
      <c r="C252" s="21"/>
      <c r="D252" s="21"/>
      <c r="E252" s="21"/>
      <c r="F252" s="21"/>
    </row>
    <row r="253" spans="2:6">
      <c r="B253" s="21"/>
      <c r="C253" s="21"/>
      <c r="D253" s="21"/>
      <c r="E253" s="21"/>
      <c r="F253" s="21"/>
    </row>
    <row r="254" spans="2:6">
      <c r="B254" s="21"/>
      <c r="C254" s="21"/>
      <c r="D254" s="21"/>
      <c r="E254" s="21"/>
      <c r="F254" s="21"/>
    </row>
    <row r="255" spans="2:6">
      <c r="B255" s="21"/>
      <c r="C255" s="21"/>
      <c r="D255" s="21"/>
      <c r="E255" s="21"/>
      <c r="F255" s="21"/>
    </row>
    <row r="256" spans="2:6">
      <c r="B256" s="21"/>
      <c r="C256" s="21"/>
      <c r="D256" s="21"/>
      <c r="E256" s="21"/>
      <c r="F256" s="21"/>
    </row>
    <row r="257" spans="2:6">
      <c r="B257" s="21"/>
      <c r="C257" s="21"/>
      <c r="D257" s="21"/>
      <c r="E257" s="21"/>
      <c r="F257" s="21"/>
    </row>
    <row r="258" spans="2:6">
      <c r="B258" s="21"/>
      <c r="C258" s="21"/>
      <c r="D258" s="21"/>
      <c r="E258" s="21"/>
      <c r="F258" s="21"/>
    </row>
    <row r="259" spans="2:6">
      <c r="B259" s="21"/>
      <c r="C259" s="21"/>
      <c r="D259" s="21"/>
      <c r="E259" s="21"/>
      <c r="F259" s="21"/>
    </row>
    <row r="260" spans="2:6">
      <c r="B260" s="21"/>
      <c r="C260" s="21"/>
      <c r="D260" s="21"/>
      <c r="E260" s="21"/>
      <c r="F260" s="21"/>
    </row>
    <row r="261" spans="2:6">
      <c r="B261" s="21"/>
      <c r="C261" s="21"/>
      <c r="D261" s="21"/>
      <c r="E261" s="21"/>
      <c r="F261" s="21"/>
    </row>
    <row r="262" spans="2:6">
      <c r="B262" s="21"/>
      <c r="C262" s="21"/>
      <c r="D262" s="21"/>
      <c r="E262" s="21"/>
      <c r="F262" s="21"/>
    </row>
    <row r="263" spans="2:6">
      <c r="B263" s="21"/>
      <c r="C263" s="21"/>
      <c r="D263" s="21"/>
      <c r="E263" s="21"/>
      <c r="F263" s="21"/>
    </row>
    <row r="264" spans="2:6">
      <c r="B264" s="21"/>
      <c r="C264" s="21"/>
      <c r="D264" s="21"/>
      <c r="E264" s="21"/>
      <c r="F264" s="21"/>
    </row>
    <row r="265" spans="2:6">
      <c r="B265" s="21"/>
      <c r="C265" s="21"/>
      <c r="D265" s="21"/>
      <c r="E265" s="21"/>
      <c r="F265" s="21"/>
    </row>
    <row r="266" spans="2:6">
      <c r="B266" s="21"/>
      <c r="C266" s="21"/>
      <c r="D266" s="21"/>
      <c r="E266" s="21"/>
      <c r="F266" s="21"/>
    </row>
    <row r="267" spans="2:6">
      <c r="B267" s="21"/>
      <c r="C267" s="21"/>
      <c r="D267" s="21"/>
      <c r="E267" s="21"/>
      <c r="F267" s="21"/>
    </row>
    <row r="268" spans="2:6">
      <c r="B268" s="21"/>
      <c r="C268" s="21"/>
      <c r="D268" s="21"/>
      <c r="E268" s="21"/>
      <c r="F268" s="21"/>
    </row>
    <row r="269" spans="2:6">
      <c r="B269" s="21"/>
      <c r="C269" s="21"/>
      <c r="D269" s="21"/>
      <c r="E269" s="21"/>
      <c r="F269" s="21"/>
    </row>
    <row r="270" spans="2:6">
      <c r="B270" s="21"/>
      <c r="C270" s="21"/>
      <c r="D270" s="21"/>
      <c r="E270" s="21"/>
      <c r="F270" s="21"/>
    </row>
    <row r="271" spans="2:6">
      <c r="B271" s="21"/>
      <c r="C271" s="21"/>
      <c r="D271" s="21"/>
      <c r="E271" s="21"/>
      <c r="F271" s="21"/>
    </row>
    <row r="272" spans="2:6">
      <c r="B272" s="21"/>
      <c r="C272" s="21"/>
      <c r="D272" s="21"/>
      <c r="E272" s="21"/>
      <c r="F272" s="21"/>
    </row>
    <row r="273" spans="2:6">
      <c r="B273" s="21"/>
      <c r="C273" s="21"/>
      <c r="D273" s="21"/>
      <c r="E273" s="21"/>
      <c r="F273" s="21"/>
    </row>
    <row r="274" spans="2:6">
      <c r="B274" s="21"/>
      <c r="C274" s="21"/>
      <c r="D274" s="21"/>
      <c r="E274" s="21"/>
      <c r="F274" s="21"/>
    </row>
    <row r="275" spans="2:6">
      <c r="B275" s="21"/>
      <c r="C275" s="21"/>
      <c r="D275" s="21"/>
      <c r="E275" s="21"/>
      <c r="F275" s="21"/>
    </row>
    <row r="276" spans="2:6">
      <c r="B276" s="21"/>
      <c r="C276" s="21"/>
      <c r="D276" s="21"/>
      <c r="E276" s="21"/>
      <c r="F276" s="21"/>
    </row>
    <row r="277" spans="2:6">
      <c r="B277" s="21"/>
      <c r="C277" s="21"/>
      <c r="D277" s="21"/>
      <c r="E277" s="21"/>
      <c r="F277" s="21"/>
    </row>
    <row r="278" spans="2:6">
      <c r="B278" s="21"/>
      <c r="C278" s="21"/>
      <c r="D278" s="21"/>
      <c r="E278" s="21"/>
      <c r="F278" s="21"/>
    </row>
    <row r="279" spans="2:6">
      <c r="B279" s="21"/>
      <c r="C279" s="21"/>
      <c r="D279" s="21"/>
      <c r="E279" s="21"/>
      <c r="F279" s="21"/>
    </row>
    <row r="280" spans="2:6">
      <c r="B280" s="21"/>
      <c r="C280" s="21"/>
      <c r="D280" s="21"/>
      <c r="E280" s="21"/>
      <c r="F280" s="21"/>
    </row>
    <row r="281" spans="2:6">
      <c r="B281" s="21"/>
      <c r="C281" s="21"/>
      <c r="D281" s="21"/>
      <c r="E281" s="21"/>
      <c r="F281" s="21"/>
    </row>
    <row r="282" spans="2:6">
      <c r="B282" s="21"/>
      <c r="C282" s="21"/>
      <c r="D282" s="21"/>
      <c r="E282" s="21"/>
      <c r="F282" s="21"/>
    </row>
    <row r="283" spans="2:6">
      <c r="B283" s="21"/>
      <c r="C283" s="21"/>
      <c r="D283" s="21"/>
      <c r="E283" s="21"/>
      <c r="F283" s="21"/>
    </row>
    <row r="284" spans="2:6">
      <c r="B284" s="21"/>
      <c r="C284" s="21"/>
      <c r="D284" s="21"/>
      <c r="E284" s="21"/>
      <c r="F284" s="21"/>
    </row>
    <row r="285" spans="2:6">
      <c r="B285" s="21"/>
      <c r="C285" s="21"/>
      <c r="D285" s="21"/>
      <c r="E285" s="21"/>
      <c r="F285" s="21"/>
    </row>
    <row r="286" spans="2:6">
      <c r="B286" s="21"/>
      <c r="C286" s="21"/>
      <c r="D286" s="21"/>
      <c r="E286" s="21"/>
      <c r="F286" s="21"/>
    </row>
    <row r="287" spans="2:6">
      <c r="B287" s="21"/>
      <c r="C287" s="21"/>
      <c r="D287" s="21"/>
      <c r="E287" s="21"/>
      <c r="F287" s="21"/>
    </row>
    <row r="288" spans="2:6">
      <c r="B288" s="21"/>
      <c r="C288" s="21"/>
      <c r="D288" s="21"/>
      <c r="E288" s="21"/>
      <c r="F288" s="21"/>
    </row>
    <row r="289" spans="2:6">
      <c r="B289" s="21"/>
      <c r="C289" s="21"/>
      <c r="D289" s="21"/>
      <c r="E289" s="21"/>
      <c r="F289" s="21"/>
    </row>
    <row r="290" spans="2:6">
      <c r="B290" s="21"/>
      <c r="C290" s="21"/>
      <c r="D290" s="21"/>
      <c r="E290" s="21"/>
      <c r="F290" s="21"/>
    </row>
    <row r="291" spans="2:6">
      <c r="B291" s="21"/>
      <c r="C291" s="21"/>
      <c r="D291" s="21"/>
      <c r="E291" s="21"/>
      <c r="F291" s="21"/>
    </row>
    <row r="292" spans="2:6">
      <c r="B292" s="21"/>
      <c r="C292" s="21"/>
      <c r="D292" s="21"/>
      <c r="E292" s="21"/>
      <c r="F292" s="21"/>
    </row>
    <row r="293" spans="2:6">
      <c r="B293" s="21"/>
      <c r="C293" s="21"/>
      <c r="D293" s="21"/>
      <c r="E293" s="21"/>
      <c r="F293" s="21"/>
    </row>
    <row r="294" spans="2:6">
      <c r="B294" s="21"/>
      <c r="C294" s="21"/>
      <c r="D294" s="21"/>
      <c r="E294" s="21"/>
      <c r="F294" s="21"/>
    </row>
    <row r="295" spans="2:6">
      <c r="B295" s="21"/>
      <c r="C295" s="21"/>
      <c r="D295" s="21"/>
      <c r="E295" s="21"/>
      <c r="F295" s="21"/>
    </row>
    <row r="296" spans="2:6">
      <c r="B296" s="21"/>
      <c r="C296" s="21"/>
      <c r="D296" s="21"/>
      <c r="E296" s="21"/>
      <c r="F296" s="21"/>
    </row>
    <row r="297" spans="2:6">
      <c r="B297" s="21"/>
      <c r="C297" s="21"/>
      <c r="D297" s="21"/>
      <c r="E297" s="21"/>
      <c r="F297" s="21"/>
    </row>
    <row r="298" spans="2:6">
      <c r="B298" s="21"/>
      <c r="C298" s="21"/>
      <c r="D298" s="21"/>
      <c r="E298" s="21"/>
      <c r="F298" s="21"/>
    </row>
    <row r="299" spans="2:6">
      <c r="B299" s="21"/>
      <c r="C299" s="21"/>
      <c r="D299" s="21"/>
      <c r="E299" s="21"/>
      <c r="F299" s="21"/>
    </row>
    <row r="300" spans="2:6">
      <c r="B300" s="21"/>
      <c r="C300" s="21"/>
      <c r="D300" s="21"/>
      <c r="E300" s="21"/>
      <c r="F300" s="21"/>
    </row>
    <row r="301" spans="2:6">
      <c r="B301" s="21"/>
      <c r="C301" s="21"/>
      <c r="D301" s="21"/>
      <c r="E301" s="21"/>
      <c r="F301" s="21"/>
    </row>
    <row r="302" spans="2:6">
      <c r="B302" s="21"/>
      <c r="C302" s="21"/>
      <c r="D302" s="21"/>
      <c r="E302" s="21"/>
      <c r="F302" s="21"/>
    </row>
    <row r="303" spans="2:6">
      <c r="B303" s="21"/>
      <c r="C303" s="21"/>
      <c r="D303" s="21"/>
      <c r="E303" s="21"/>
      <c r="F303" s="21"/>
    </row>
    <row r="304" spans="2:6">
      <c r="B304" s="21"/>
      <c r="C304" s="21"/>
      <c r="D304" s="21"/>
      <c r="E304" s="21"/>
      <c r="F304" s="21"/>
    </row>
    <row r="305" spans="2:6">
      <c r="B305" s="21"/>
      <c r="C305" s="21"/>
      <c r="D305" s="21"/>
      <c r="E305" s="21"/>
      <c r="F305" s="21"/>
    </row>
    <row r="306" spans="2:6">
      <c r="B306" s="21"/>
      <c r="C306" s="21"/>
      <c r="D306" s="21"/>
      <c r="E306" s="21"/>
      <c r="F306" s="21"/>
    </row>
    <row r="307" spans="2:6">
      <c r="B307" s="21"/>
      <c r="C307" s="21"/>
      <c r="D307" s="21"/>
      <c r="E307" s="21"/>
      <c r="F307" s="21"/>
    </row>
    <row r="308" spans="2:6">
      <c r="B308" s="21"/>
      <c r="C308" s="21"/>
      <c r="D308" s="21"/>
      <c r="E308" s="21"/>
      <c r="F308" s="21"/>
    </row>
    <row r="309" spans="2:6">
      <c r="B309" s="21"/>
      <c r="C309" s="21"/>
      <c r="D309" s="21"/>
      <c r="E309" s="21"/>
      <c r="F309" s="21"/>
    </row>
    <row r="310" spans="2:6">
      <c r="B310" s="21"/>
      <c r="C310" s="21"/>
      <c r="D310" s="21"/>
      <c r="E310" s="21"/>
      <c r="F310" s="21"/>
    </row>
    <row r="311" spans="2:6">
      <c r="B311" s="21"/>
      <c r="C311" s="21"/>
      <c r="D311" s="21"/>
      <c r="E311" s="21"/>
      <c r="F311" s="21"/>
    </row>
    <row r="312" spans="2:6">
      <c r="B312" s="21"/>
      <c r="C312" s="21"/>
      <c r="D312" s="21"/>
      <c r="E312" s="21"/>
      <c r="F312" s="21"/>
    </row>
    <row r="313" spans="2:6">
      <c r="B313" s="21"/>
      <c r="C313" s="21"/>
      <c r="D313" s="21"/>
      <c r="E313" s="21"/>
      <c r="F313" s="21"/>
    </row>
    <row r="314" spans="2:6">
      <c r="B314" s="21"/>
      <c r="C314" s="21"/>
      <c r="D314" s="21"/>
      <c r="E314" s="21"/>
      <c r="F314" s="21"/>
    </row>
    <row r="315" spans="2:6">
      <c r="B315" s="21"/>
      <c r="C315" s="21"/>
      <c r="D315" s="21"/>
      <c r="E315" s="21"/>
      <c r="F315" s="21"/>
    </row>
    <row r="316" spans="2:6">
      <c r="B316" s="21"/>
      <c r="C316" s="21"/>
      <c r="D316" s="21"/>
      <c r="E316" s="21"/>
      <c r="F316" s="21"/>
    </row>
    <row r="317" spans="2:6">
      <c r="B317" s="21"/>
      <c r="C317" s="21"/>
      <c r="D317" s="21"/>
      <c r="E317" s="21"/>
      <c r="F317" s="21"/>
    </row>
    <row r="318" spans="2:6">
      <c r="B318" s="21"/>
      <c r="C318" s="21"/>
      <c r="D318" s="21"/>
      <c r="E318" s="21"/>
      <c r="F318" s="21"/>
    </row>
    <row r="319" spans="2:6">
      <c r="B319" s="21"/>
      <c r="C319" s="21"/>
      <c r="D319" s="21"/>
      <c r="E319" s="21"/>
      <c r="F319" s="21"/>
    </row>
    <row r="320" spans="2:6">
      <c r="B320" s="21"/>
      <c r="C320" s="21"/>
      <c r="D320" s="21"/>
      <c r="E320" s="21"/>
      <c r="F320" s="21"/>
    </row>
    <row r="321" spans="2:6">
      <c r="B321" s="21"/>
      <c r="C321" s="21"/>
      <c r="D321" s="21"/>
      <c r="E321" s="21"/>
      <c r="F321" s="21"/>
    </row>
    <row r="322" spans="2:6">
      <c r="B322" s="21"/>
      <c r="C322" s="21"/>
      <c r="D322" s="21"/>
      <c r="E322" s="21"/>
      <c r="F322" s="21"/>
    </row>
    <row r="323" spans="2:6">
      <c r="B323" s="21"/>
      <c r="C323" s="21"/>
      <c r="D323" s="21"/>
      <c r="E323" s="21"/>
      <c r="F323" s="21"/>
    </row>
    <row r="324" spans="2:6">
      <c r="B324" s="21"/>
      <c r="C324" s="21"/>
      <c r="D324" s="21"/>
      <c r="E324" s="21"/>
      <c r="F324" s="21"/>
    </row>
    <row r="325" spans="2:6">
      <c r="B325" s="21"/>
      <c r="C325" s="21"/>
      <c r="D325" s="21"/>
      <c r="E325" s="21"/>
      <c r="F325" s="21"/>
    </row>
    <row r="326" spans="2:6">
      <c r="B326" s="21"/>
      <c r="C326" s="21"/>
      <c r="D326" s="21"/>
      <c r="E326" s="21"/>
      <c r="F326" s="21"/>
    </row>
    <row r="327" spans="2:6">
      <c r="B327" s="21"/>
      <c r="C327" s="21"/>
      <c r="D327" s="21"/>
      <c r="E327" s="21"/>
      <c r="F327" s="21"/>
    </row>
    <row r="328" spans="2:6">
      <c r="B328" s="21"/>
      <c r="C328" s="21"/>
      <c r="D328" s="21"/>
      <c r="E328" s="21"/>
      <c r="F328" s="21"/>
    </row>
    <row r="329" spans="2:6">
      <c r="B329" s="21"/>
      <c r="C329" s="21"/>
      <c r="D329" s="21"/>
      <c r="E329" s="21"/>
      <c r="F329" s="21"/>
    </row>
    <row r="330" spans="2:6">
      <c r="B330" s="21"/>
      <c r="C330" s="21"/>
      <c r="D330" s="21"/>
      <c r="E330" s="21"/>
      <c r="F330" s="21"/>
    </row>
    <row r="331" spans="2:6">
      <c r="B331" s="21"/>
      <c r="C331" s="21"/>
      <c r="D331" s="21"/>
      <c r="E331" s="21"/>
      <c r="F331" s="21"/>
    </row>
    <row r="332" spans="2:6">
      <c r="B332" s="21"/>
      <c r="C332" s="21"/>
      <c r="D332" s="21"/>
      <c r="E332" s="21"/>
      <c r="F332" s="21"/>
    </row>
    <row r="333" spans="2:6">
      <c r="B333" s="21"/>
      <c r="C333" s="21"/>
      <c r="D333" s="21"/>
      <c r="E333" s="21"/>
      <c r="F333" s="21"/>
    </row>
    <row r="334" spans="2:6">
      <c r="B334" s="21"/>
      <c r="C334" s="21"/>
      <c r="D334" s="21"/>
      <c r="E334" s="21"/>
      <c r="F334" s="21"/>
    </row>
    <row r="335" spans="2:6">
      <c r="B335" s="21"/>
      <c r="C335" s="21"/>
      <c r="D335" s="21"/>
      <c r="E335" s="21"/>
      <c r="F335" s="21"/>
    </row>
    <row r="336" spans="2:6">
      <c r="B336" s="21"/>
      <c r="C336" s="21"/>
      <c r="D336" s="21"/>
      <c r="E336" s="21"/>
      <c r="F336" s="21"/>
    </row>
    <row r="337" spans="2:6">
      <c r="B337" s="21"/>
      <c r="C337" s="21"/>
      <c r="D337" s="21"/>
      <c r="E337" s="21"/>
      <c r="F337" s="21"/>
    </row>
    <row r="338" spans="2:6">
      <c r="B338" s="21"/>
      <c r="C338" s="21"/>
      <c r="D338" s="21"/>
      <c r="E338" s="21"/>
      <c r="F338" s="21"/>
    </row>
    <row r="339" spans="2:6">
      <c r="B339" s="21"/>
      <c r="C339" s="21"/>
      <c r="D339" s="21"/>
      <c r="E339" s="21"/>
      <c r="F339" s="21"/>
    </row>
    <row r="340" spans="2:6">
      <c r="B340" s="21"/>
      <c r="C340" s="21"/>
      <c r="D340" s="21"/>
      <c r="E340" s="21"/>
      <c r="F340" s="21"/>
    </row>
    <row r="341" spans="2:6">
      <c r="B341" s="21"/>
      <c r="C341" s="21"/>
      <c r="D341" s="21"/>
      <c r="E341" s="21"/>
      <c r="F341" s="21"/>
    </row>
    <row r="342" spans="2:6">
      <c r="B342" s="21"/>
      <c r="C342" s="21"/>
      <c r="D342" s="21"/>
      <c r="E342" s="21"/>
      <c r="F342" s="21"/>
    </row>
    <row r="343" spans="2:6">
      <c r="B343" s="21"/>
      <c r="C343" s="21"/>
      <c r="D343" s="21"/>
      <c r="E343" s="21"/>
      <c r="F343" s="21"/>
    </row>
    <row r="344" spans="2:6">
      <c r="B344" s="21"/>
      <c r="C344" s="21"/>
      <c r="D344" s="21"/>
      <c r="E344" s="21"/>
      <c r="F344" s="21"/>
    </row>
    <row r="345" spans="2:6">
      <c r="B345" s="21"/>
      <c r="C345" s="21"/>
      <c r="D345" s="21"/>
      <c r="E345" s="21"/>
      <c r="F345" s="21"/>
    </row>
    <row r="346" spans="2:6">
      <c r="B346" s="21"/>
      <c r="C346" s="21"/>
      <c r="D346" s="21"/>
      <c r="E346" s="21"/>
      <c r="F346" s="21"/>
    </row>
    <row r="347" spans="2:6">
      <c r="B347" s="21"/>
      <c r="C347" s="21"/>
      <c r="D347" s="21"/>
      <c r="E347" s="21"/>
      <c r="F347" s="21"/>
    </row>
    <row r="348" spans="2:6">
      <c r="B348" s="21"/>
      <c r="C348" s="21"/>
      <c r="D348" s="21"/>
      <c r="E348" s="21"/>
      <c r="F348" s="21"/>
    </row>
    <row r="349" spans="2:6">
      <c r="B349" s="21"/>
      <c r="C349" s="21"/>
      <c r="D349" s="21"/>
      <c r="E349" s="21"/>
      <c r="F349" s="21"/>
    </row>
    <row r="350" spans="2:6">
      <c r="B350" s="21"/>
      <c r="C350" s="21"/>
      <c r="D350" s="21"/>
      <c r="E350" s="21"/>
      <c r="F350" s="21"/>
    </row>
    <row r="351" spans="2:6">
      <c r="B351" s="21"/>
      <c r="C351" s="21"/>
      <c r="D351" s="21"/>
      <c r="E351" s="21"/>
      <c r="F351" s="21"/>
    </row>
    <row r="352" spans="2:6">
      <c r="B352" s="21"/>
      <c r="C352" s="21"/>
      <c r="D352" s="21"/>
      <c r="E352" s="21"/>
      <c r="F352" s="21"/>
    </row>
    <row r="353" spans="2:6">
      <c r="B353" s="21"/>
      <c r="C353" s="21"/>
      <c r="D353" s="21"/>
      <c r="E353" s="21"/>
      <c r="F353" s="21"/>
    </row>
    <row r="354" spans="2:6">
      <c r="B354" s="21"/>
      <c r="C354" s="21"/>
      <c r="D354" s="21"/>
      <c r="E354" s="21"/>
      <c r="F354" s="21"/>
    </row>
    <row r="355" spans="2:6">
      <c r="B355" s="21"/>
      <c r="C355" s="21"/>
      <c r="D355" s="21"/>
      <c r="E355" s="21"/>
      <c r="F355" s="21"/>
    </row>
    <row r="356" spans="2:6">
      <c r="B356" s="21"/>
      <c r="C356" s="21"/>
      <c r="D356" s="21"/>
      <c r="E356" s="21"/>
      <c r="F356" s="21"/>
    </row>
    <row r="357" spans="2:6">
      <c r="B357" s="21"/>
      <c r="C357" s="21"/>
      <c r="D357" s="21"/>
      <c r="E357" s="21"/>
      <c r="F357" s="21"/>
    </row>
    <row r="358" spans="2:6">
      <c r="B358" s="21"/>
      <c r="C358" s="21"/>
      <c r="D358" s="21"/>
      <c r="E358" s="21"/>
      <c r="F358" s="21"/>
    </row>
    <row r="359" spans="2:6">
      <c r="B359" s="21"/>
      <c r="C359" s="21"/>
      <c r="D359" s="21"/>
      <c r="E359" s="21"/>
      <c r="F359" s="21"/>
    </row>
    <row r="360" spans="2:6">
      <c r="B360" s="21"/>
      <c r="C360" s="21"/>
      <c r="D360" s="21"/>
      <c r="E360" s="21"/>
      <c r="F360" s="21"/>
    </row>
    <row r="361" spans="2:6">
      <c r="B361" s="21"/>
      <c r="C361" s="21"/>
      <c r="D361" s="21"/>
      <c r="E361" s="21"/>
      <c r="F361" s="21"/>
    </row>
    <row r="362" spans="2:6">
      <c r="B362" s="21"/>
      <c r="C362" s="21"/>
      <c r="D362" s="21"/>
      <c r="E362" s="21"/>
      <c r="F362" s="21"/>
    </row>
    <row r="363" spans="2:6">
      <c r="B363" s="21"/>
      <c r="C363" s="21"/>
      <c r="D363" s="21"/>
      <c r="E363" s="21"/>
      <c r="F363" s="21"/>
    </row>
    <row r="364" spans="2:6">
      <c r="B364" s="21"/>
      <c r="C364" s="21"/>
      <c r="D364" s="21"/>
      <c r="E364" s="21"/>
      <c r="F364" s="21"/>
    </row>
    <row r="365" spans="2:6">
      <c r="B365" s="21"/>
      <c r="C365" s="21"/>
      <c r="D365" s="21"/>
      <c r="E365" s="21"/>
      <c r="F365" s="21"/>
    </row>
    <row r="366" spans="2:6">
      <c r="B366" s="21"/>
      <c r="C366" s="21"/>
      <c r="D366" s="21"/>
      <c r="E366" s="21"/>
      <c r="F366" s="21"/>
    </row>
    <row r="367" spans="2:6">
      <c r="B367" s="21"/>
      <c r="C367" s="21"/>
      <c r="D367" s="21"/>
      <c r="E367" s="21"/>
      <c r="F367" s="21"/>
    </row>
    <row r="368" spans="2:6">
      <c r="B368" s="21"/>
      <c r="C368" s="21"/>
      <c r="D368" s="21"/>
      <c r="E368" s="21"/>
      <c r="F368" s="21"/>
    </row>
    <row r="369" spans="2:6">
      <c r="B369" s="21"/>
      <c r="C369" s="21"/>
      <c r="D369" s="21"/>
      <c r="E369" s="21"/>
      <c r="F369" s="21"/>
    </row>
    <row r="370" spans="2:6">
      <c r="B370" s="21"/>
      <c r="C370" s="21"/>
      <c r="D370" s="21"/>
      <c r="E370" s="21"/>
      <c r="F370" s="21"/>
    </row>
    <row r="371" spans="2:6">
      <c r="B371" s="21"/>
      <c r="C371" s="21"/>
      <c r="D371" s="21"/>
      <c r="E371" s="21"/>
      <c r="F371" s="21"/>
    </row>
    <row r="372" spans="2:6">
      <c r="B372" s="21"/>
      <c r="C372" s="21"/>
      <c r="D372" s="21"/>
      <c r="E372" s="21"/>
      <c r="F372" s="21"/>
    </row>
    <row r="373" spans="2:6">
      <c r="B373" s="21"/>
      <c r="C373" s="21"/>
      <c r="D373" s="21"/>
      <c r="E373" s="21"/>
      <c r="F373" s="21"/>
    </row>
    <row r="374" spans="2:6">
      <c r="B374" s="21"/>
      <c r="C374" s="21"/>
      <c r="D374" s="21"/>
      <c r="E374" s="21"/>
      <c r="F374" s="21"/>
    </row>
    <row r="375" spans="2:6">
      <c r="B375" s="21"/>
      <c r="C375" s="21"/>
      <c r="D375" s="21"/>
      <c r="E375" s="21"/>
      <c r="F375" s="21"/>
    </row>
    <row r="376" spans="2:6">
      <c r="B376" s="21"/>
      <c r="C376" s="21"/>
      <c r="D376" s="21"/>
      <c r="E376" s="21"/>
      <c r="F376" s="21"/>
    </row>
    <row r="377" spans="2:6">
      <c r="B377" s="21"/>
      <c r="C377" s="21"/>
      <c r="D377" s="21"/>
      <c r="E377" s="21"/>
      <c r="F377" s="21"/>
    </row>
    <row r="378" spans="2:6">
      <c r="B378" s="21"/>
      <c r="C378" s="21"/>
      <c r="D378" s="21"/>
      <c r="E378" s="21"/>
      <c r="F378" s="21"/>
    </row>
    <row r="379" spans="2:6">
      <c r="B379" s="21"/>
      <c r="C379" s="21"/>
      <c r="D379" s="21"/>
      <c r="E379" s="21"/>
      <c r="F379" s="21"/>
    </row>
    <row r="380" spans="2:6">
      <c r="B380" s="21"/>
      <c r="C380" s="21"/>
      <c r="D380" s="21"/>
      <c r="E380" s="21"/>
      <c r="F380" s="21"/>
    </row>
    <row r="381" spans="2:6">
      <c r="B381" s="21"/>
      <c r="C381" s="21"/>
      <c r="D381" s="21"/>
      <c r="E381" s="21"/>
      <c r="F381" s="21"/>
    </row>
    <row r="382" spans="2:6">
      <c r="B382" s="21"/>
      <c r="C382" s="21"/>
      <c r="D382" s="21"/>
      <c r="E382" s="21"/>
      <c r="F382" s="21"/>
    </row>
    <row r="383" spans="2:6">
      <c r="B383" s="21"/>
      <c r="C383" s="21"/>
      <c r="D383" s="21"/>
      <c r="E383" s="21"/>
      <c r="F383" s="21"/>
    </row>
    <row r="384" spans="2:6">
      <c r="B384" s="21"/>
      <c r="C384" s="21"/>
      <c r="D384" s="21"/>
      <c r="E384" s="21"/>
      <c r="F384" s="21"/>
    </row>
    <row r="385" spans="2:6">
      <c r="B385" s="21"/>
      <c r="C385" s="21"/>
      <c r="D385" s="21"/>
      <c r="E385" s="21"/>
      <c r="F385" s="21"/>
    </row>
    <row r="386" spans="2:6">
      <c r="B386" s="21"/>
      <c r="C386" s="21"/>
      <c r="D386" s="21"/>
      <c r="E386" s="21"/>
      <c r="F386" s="21"/>
    </row>
    <row r="387" spans="2:6">
      <c r="B387" s="21"/>
      <c r="C387" s="21"/>
      <c r="D387" s="21"/>
      <c r="E387" s="21"/>
      <c r="F387" s="21"/>
    </row>
    <row r="388" spans="2:6">
      <c r="B388" s="21"/>
      <c r="C388" s="21"/>
      <c r="D388" s="21"/>
      <c r="E388" s="21"/>
      <c r="F388" s="21"/>
    </row>
    <row r="389" spans="2:6">
      <c r="B389" s="21"/>
      <c r="C389" s="21"/>
      <c r="D389" s="21"/>
      <c r="E389" s="21"/>
      <c r="F389" s="21"/>
    </row>
    <row r="390" spans="2:6">
      <c r="B390" s="21"/>
      <c r="C390" s="21"/>
      <c r="D390" s="21"/>
      <c r="E390" s="21"/>
      <c r="F390" s="21"/>
    </row>
    <row r="391" spans="2:6">
      <c r="B391" s="21"/>
      <c r="C391" s="21"/>
      <c r="D391" s="21"/>
      <c r="E391" s="21"/>
      <c r="F391" s="21"/>
    </row>
    <row r="392" spans="2:6">
      <c r="B392" s="21"/>
      <c r="C392" s="21"/>
      <c r="D392" s="21"/>
      <c r="E392" s="21"/>
      <c r="F392" s="21"/>
    </row>
    <row r="393" spans="2:6">
      <c r="B393" s="21"/>
      <c r="C393" s="21"/>
      <c r="D393" s="21"/>
      <c r="E393" s="21"/>
      <c r="F393" s="21"/>
    </row>
    <row r="394" spans="2:6">
      <c r="B394" s="21"/>
      <c r="C394" s="21"/>
      <c r="D394" s="21"/>
      <c r="E394" s="21"/>
      <c r="F394" s="21"/>
    </row>
    <row r="395" spans="2:6">
      <c r="B395" s="21"/>
      <c r="C395" s="21"/>
      <c r="D395" s="3"/>
      <c r="E395" s="3"/>
      <c r="F395" s="3"/>
    </row>
    <row r="396" spans="2:6">
      <c r="B396" s="21"/>
      <c r="C396" s="21"/>
      <c r="D396" s="21"/>
      <c r="E396" s="21"/>
      <c r="F396" s="21"/>
    </row>
    <row r="397" spans="2:6">
      <c r="B397" s="21"/>
      <c r="C397" s="21"/>
      <c r="D397" s="21"/>
      <c r="E397" s="21"/>
      <c r="F397" s="21"/>
    </row>
    <row r="398" spans="2:6">
      <c r="B398" s="21"/>
      <c r="C398" s="21"/>
      <c r="D398" s="21"/>
      <c r="E398" s="21"/>
      <c r="F398" s="21"/>
    </row>
    <row r="399" spans="2:6">
      <c r="B399" s="21"/>
      <c r="C399" s="21"/>
      <c r="D399" s="21"/>
      <c r="E399" s="21"/>
      <c r="F399" s="21"/>
    </row>
    <row r="400" spans="2:6">
      <c r="B400" s="21"/>
      <c r="C400" s="21"/>
      <c r="D400" s="21"/>
      <c r="E400" s="21"/>
      <c r="F400" s="21"/>
    </row>
    <row r="401" spans="2:6">
      <c r="B401" s="21"/>
      <c r="C401" s="21"/>
      <c r="D401" s="21"/>
      <c r="E401" s="21"/>
      <c r="F401" s="21"/>
    </row>
    <row r="402" spans="2:6">
      <c r="B402" s="21"/>
      <c r="C402" s="21"/>
      <c r="D402" s="21"/>
      <c r="E402" s="21"/>
      <c r="F402" s="21"/>
    </row>
    <row r="403" spans="2:6">
      <c r="B403" s="21"/>
      <c r="C403" s="21"/>
      <c r="D403" s="21"/>
      <c r="E403" s="21"/>
      <c r="F403" s="21"/>
    </row>
    <row r="404" spans="2:6">
      <c r="B404" s="21"/>
      <c r="C404" s="21"/>
      <c r="D404" s="21"/>
      <c r="E404" s="21"/>
      <c r="F404" s="21"/>
    </row>
    <row r="405" spans="2:6">
      <c r="B405" s="21"/>
      <c r="C405" s="21"/>
      <c r="D405" s="21"/>
      <c r="E405" s="21"/>
      <c r="F405" s="21"/>
    </row>
    <row r="406" spans="2:6">
      <c r="B406" s="21"/>
      <c r="C406" s="21"/>
      <c r="D406" s="21"/>
      <c r="E406" s="21"/>
      <c r="F406" s="21"/>
    </row>
    <row r="407" spans="2:6">
      <c r="B407" s="21"/>
      <c r="C407" s="21"/>
      <c r="D407" s="21"/>
      <c r="E407" s="21"/>
      <c r="F407" s="21"/>
    </row>
    <row r="408" spans="2:6">
      <c r="B408" s="21"/>
      <c r="C408" s="21"/>
      <c r="D408" s="21"/>
      <c r="E408" s="21"/>
      <c r="F408" s="21"/>
    </row>
    <row r="409" spans="2:6">
      <c r="B409" s="21"/>
      <c r="C409" s="21"/>
      <c r="D409" s="21"/>
      <c r="E409" s="21"/>
      <c r="F409" s="21"/>
    </row>
    <row r="410" spans="2:6">
      <c r="B410" s="21"/>
      <c r="C410" s="21"/>
      <c r="D410" s="21"/>
      <c r="E410" s="21"/>
      <c r="F410" s="21"/>
    </row>
    <row r="411" spans="2:6">
      <c r="B411" s="21"/>
      <c r="C411" s="21"/>
      <c r="D411" s="21"/>
      <c r="E411" s="21"/>
      <c r="F411" s="21"/>
    </row>
    <row r="412" spans="2:6">
      <c r="B412" s="21"/>
      <c r="C412" s="21"/>
      <c r="D412" s="21"/>
      <c r="E412" s="21"/>
      <c r="F412" s="21"/>
    </row>
    <row r="413" spans="2:6">
      <c r="B413" s="21"/>
      <c r="C413" s="21"/>
      <c r="D413" s="21"/>
      <c r="E413" s="21"/>
      <c r="F413" s="21"/>
    </row>
    <row r="414" spans="2:6">
      <c r="B414" s="21"/>
      <c r="C414" s="21"/>
      <c r="D414" s="21"/>
      <c r="E414" s="21"/>
      <c r="F414" s="21"/>
    </row>
    <row r="415" spans="2:6">
      <c r="B415" s="21"/>
      <c r="C415" s="21"/>
      <c r="D415" s="21"/>
      <c r="E415" s="21"/>
      <c r="F415" s="21"/>
    </row>
    <row r="416" spans="2:6">
      <c r="B416" s="21"/>
      <c r="C416" s="21"/>
      <c r="D416" s="21"/>
      <c r="E416" s="21"/>
      <c r="F416" s="21"/>
    </row>
    <row r="417" spans="2:6">
      <c r="B417" s="21"/>
      <c r="C417" s="21"/>
      <c r="D417" s="21"/>
      <c r="E417" s="21"/>
      <c r="F417" s="21"/>
    </row>
    <row r="418" spans="2:6">
      <c r="B418" s="21"/>
      <c r="C418" s="21"/>
      <c r="D418" s="21"/>
      <c r="E418" s="21"/>
      <c r="F418" s="21"/>
    </row>
    <row r="419" spans="2:6">
      <c r="B419" s="21"/>
      <c r="C419" s="21"/>
      <c r="D419" s="21"/>
      <c r="E419" s="21"/>
      <c r="F419" s="21"/>
    </row>
    <row r="420" spans="2:6">
      <c r="B420" s="21"/>
      <c r="C420" s="21"/>
      <c r="D420" s="21"/>
      <c r="E420" s="21"/>
      <c r="F420" s="21"/>
    </row>
    <row r="421" spans="2:6">
      <c r="B421" s="21"/>
      <c r="C421" s="21"/>
      <c r="D421" s="21"/>
      <c r="E421" s="21"/>
      <c r="F421" s="21"/>
    </row>
    <row r="422" spans="2:6">
      <c r="B422" s="21"/>
      <c r="C422" s="21"/>
      <c r="D422" s="21"/>
      <c r="E422" s="21"/>
      <c r="F422" s="21"/>
    </row>
    <row r="423" spans="2:6">
      <c r="B423" s="21"/>
      <c r="C423" s="21"/>
      <c r="D423" s="21"/>
      <c r="E423" s="21"/>
      <c r="F423" s="21"/>
    </row>
    <row r="424" spans="2:6">
      <c r="B424" s="21"/>
      <c r="C424" s="21"/>
      <c r="D424" s="21"/>
      <c r="E424" s="21"/>
      <c r="F424" s="21"/>
    </row>
    <row r="425" spans="2:6">
      <c r="B425" s="21"/>
      <c r="C425" s="21"/>
      <c r="D425" s="21"/>
      <c r="E425" s="21"/>
      <c r="F425" s="21"/>
    </row>
    <row r="426" spans="2:6">
      <c r="B426" s="21"/>
      <c r="C426" s="21"/>
      <c r="D426" s="21"/>
      <c r="E426" s="21"/>
      <c r="F426" s="21"/>
    </row>
    <row r="427" spans="2:6">
      <c r="B427" s="21"/>
      <c r="C427" s="21"/>
      <c r="D427" s="21"/>
      <c r="E427" s="21"/>
      <c r="F427" s="21"/>
    </row>
    <row r="428" spans="2:6">
      <c r="B428" s="21"/>
      <c r="C428" s="21"/>
      <c r="D428" s="21"/>
      <c r="E428" s="21"/>
      <c r="F428" s="21"/>
    </row>
    <row r="429" spans="2:6">
      <c r="B429" s="21"/>
      <c r="C429" s="21"/>
      <c r="D429" s="21"/>
      <c r="E429" s="21"/>
      <c r="F429" s="21"/>
    </row>
    <row r="430" spans="2:6">
      <c r="B430" s="21"/>
      <c r="C430" s="21"/>
      <c r="D430" s="21"/>
      <c r="E430" s="21"/>
      <c r="F430" s="21"/>
    </row>
    <row r="431" spans="2:6">
      <c r="B431" s="21"/>
      <c r="C431" s="21"/>
      <c r="D431" s="3"/>
      <c r="E431" s="3"/>
      <c r="F431" s="3"/>
    </row>
    <row r="432" spans="2:6">
      <c r="B432" s="21"/>
      <c r="C432" s="21"/>
      <c r="D432" s="21"/>
      <c r="E432" s="21"/>
      <c r="F432" s="21"/>
    </row>
    <row r="433" spans="2:6">
      <c r="B433" s="21"/>
      <c r="C433" s="21"/>
      <c r="D433" s="21"/>
      <c r="E433" s="21"/>
      <c r="F433" s="21"/>
    </row>
    <row r="434" spans="2:6">
      <c r="B434" s="21"/>
      <c r="C434" s="21"/>
      <c r="D434" s="21"/>
      <c r="E434" s="21"/>
      <c r="F434" s="21"/>
    </row>
    <row r="435" spans="2:6">
      <c r="B435" s="21"/>
      <c r="C435" s="21"/>
      <c r="D435" s="21"/>
      <c r="E435" s="21"/>
      <c r="F435" s="21"/>
    </row>
    <row r="436" spans="2:6">
      <c r="B436" s="21"/>
      <c r="C436" s="21"/>
      <c r="D436" s="21"/>
      <c r="E436" s="21"/>
      <c r="F436" s="21"/>
    </row>
    <row r="437" spans="2:6">
      <c r="B437" s="21"/>
      <c r="C437" s="21"/>
      <c r="D437" s="3"/>
      <c r="E437" s="3"/>
      <c r="F437" s="3"/>
    </row>
    <row r="438" spans="2:6">
      <c r="B438" s="21"/>
      <c r="C438" s="21"/>
      <c r="D438" s="21"/>
      <c r="E438" s="21"/>
      <c r="F438" s="21"/>
    </row>
    <row r="439" spans="2:6">
      <c r="B439" s="21"/>
      <c r="C439" s="21"/>
      <c r="D439" s="21"/>
      <c r="E439" s="21"/>
      <c r="F439" s="21"/>
    </row>
    <row r="440" spans="2:6">
      <c r="B440" s="21"/>
      <c r="C440" s="21"/>
      <c r="D440" s="21"/>
      <c r="E440" s="21"/>
      <c r="F440" s="21"/>
    </row>
    <row r="441" spans="2:6">
      <c r="B441" s="21"/>
      <c r="C441" s="21"/>
      <c r="D441" s="21"/>
      <c r="E441" s="21"/>
      <c r="F441" s="21"/>
    </row>
    <row r="442" spans="2:6">
      <c r="B442" s="21"/>
      <c r="C442" s="21"/>
      <c r="D442" s="21"/>
      <c r="E442" s="21"/>
      <c r="F442" s="21"/>
    </row>
    <row r="443" spans="2:6">
      <c r="B443" s="21"/>
      <c r="C443" s="21"/>
      <c r="D443" s="21"/>
      <c r="E443" s="21"/>
      <c r="F443" s="21"/>
    </row>
    <row r="444" spans="2:6">
      <c r="B444" s="21"/>
      <c r="C444" s="21"/>
      <c r="D444" s="21"/>
      <c r="E444" s="21"/>
      <c r="F444" s="21"/>
    </row>
    <row r="445" spans="2:6">
      <c r="B445" s="21"/>
      <c r="C445" s="21"/>
      <c r="D445" s="21"/>
      <c r="E445" s="21"/>
      <c r="F445" s="21"/>
    </row>
    <row r="446" spans="2:6">
      <c r="B446" s="21"/>
      <c r="C446" s="21"/>
      <c r="D446" s="21"/>
      <c r="E446" s="21"/>
      <c r="F446" s="21"/>
    </row>
    <row r="447" spans="2:6">
      <c r="B447" s="21"/>
      <c r="C447" s="21"/>
      <c r="D447" s="21"/>
      <c r="E447" s="21"/>
      <c r="F447" s="21"/>
    </row>
    <row r="448" spans="2:6">
      <c r="B448" s="21"/>
      <c r="C448" s="21"/>
      <c r="D448" s="21"/>
      <c r="E448" s="21"/>
      <c r="F448" s="21"/>
    </row>
    <row r="449" spans="2:6">
      <c r="B449" s="21"/>
      <c r="C449" s="21"/>
      <c r="D449" s="21"/>
      <c r="E449" s="21"/>
      <c r="F449" s="21"/>
    </row>
    <row r="450" spans="2:6">
      <c r="B450" s="21"/>
      <c r="C450" s="21"/>
      <c r="D450" s="21"/>
      <c r="E450" s="21"/>
      <c r="F450" s="21"/>
    </row>
    <row r="451" spans="2:6">
      <c r="B451" s="21"/>
      <c r="C451" s="21"/>
      <c r="D451" s="21"/>
      <c r="E451" s="21"/>
      <c r="F451" s="21"/>
    </row>
    <row r="452" spans="2:6">
      <c r="B452" s="21"/>
      <c r="C452" s="21"/>
      <c r="D452" s="21"/>
      <c r="E452" s="21"/>
      <c r="F452" s="21"/>
    </row>
    <row r="453" spans="2:6">
      <c r="B453" s="21"/>
      <c r="C453" s="21"/>
      <c r="D453" s="21"/>
      <c r="E453" s="21"/>
      <c r="F453" s="21"/>
    </row>
    <row r="454" spans="2:6">
      <c r="B454" s="21"/>
      <c r="C454" s="21"/>
      <c r="D454" s="21"/>
      <c r="E454" s="21"/>
      <c r="F454" s="21"/>
    </row>
    <row r="455" spans="2:6">
      <c r="B455" s="21"/>
      <c r="C455" s="21"/>
      <c r="D455" s="21"/>
      <c r="E455" s="21"/>
      <c r="F455" s="21"/>
    </row>
    <row r="456" spans="2:6">
      <c r="B456" s="21"/>
      <c r="C456" s="21"/>
      <c r="D456" s="21"/>
      <c r="E456" s="21"/>
      <c r="F456" s="21"/>
    </row>
    <row r="457" spans="2:6">
      <c r="B457" s="21"/>
      <c r="C457" s="21"/>
      <c r="D457" s="21"/>
      <c r="E457" s="21"/>
      <c r="F457" s="21"/>
    </row>
    <row r="458" spans="2:6">
      <c r="B458" s="21"/>
      <c r="C458" s="21"/>
      <c r="D458" s="21"/>
      <c r="E458" s="21"/>
      <c r="F458" s="21"/>
    </row>
    <row r="459" spans="2:6">
      <c r="B459" s="21"/>
      <c r="C459" s="21"/>
      <c r="D459" s="21"/>
      <c r="E459" s="21"/>
      <c r="F459" s="21"/>
    </row>
    <row r="460" spans="2:6">
      <c r="B460" s="21"/>
      <c r="C460" s="21"/>
      <c r="D460" s="21"/>
      <c r="E460" s="21"/>
      <c r="F460" s="21"/>
    </row>
    <row r="461" spans="2:6">
      <c r="B461" s="21"/>
      <c r="C461" s="21"/>
      <c r="D461" s="21"/>
      <c r="E461" s="21"/>
      <c r="F461" s="21"/>
    </row>
    <row r="462" spans="2:6">
      <c r="B462" s="21"/>
      <c r="C462" s="21"/>
      <c r="D462" s="21"/>
      <c r="E462" s="21"/>
      <c r="F462" s="21"/>
    </row>
    <row r="463" spans="2:6">
      <c r="B463" s="21"/>
      <c r="C463" s="3"/>
      <c r="D463" s="21"/>
      <c r="E463" s="21"/>
      <c r="F463" s="21"/>
    </row>
    <row r="464" spans="2:6">
      <c r="B464" s="3"/>
      <c r="C464" s="21"/>
      <c r="D464" s="3"/>
      <c r="E464" s="3"/>
      <c r="F464" s="3"/>
    </row>
    <row r="465" spans="2:6">
      <c r="B465" s="21"/>
      <c r="C465" s="21"/>
      <c r="D465" s="21"/>
      <c r="E465" s="21"/>
      <c r="F465" s="21"/>
    </row>
    <row r="466" spans="2:6">
      <c r="B466" s="21"/>
      <c r="C466" s="21"/>
      <c r="D466" s="21"/>
      <c r="E466" s="21"/>
      <c r="F466" s="21"/>
    </row>
    <row r="467" spans="2:6">
      <c r="B467" s="21"/>
      <c r="C467" s="21"/>
      <c r="D467" s="21"/>
      <c r="E467" s="21"/>
      <c r="F467" s="21"/>
    </row>
    <row r="468" spans="2:6">
      <c r="B468" s="21"/>
      <c r="C468" s="21"/>
      <c r="D468" s="21"/>
      <c r="E468" s="21"/>
      <c r="F468" s="21"/>
    </row>
    <row r="469" spans="2:6">
      <c r="B469" s="21"/>
      <c r="C469" s="21"/>
      <c r="D469" s="21"/>
      <c r="E469" s="21"/>
      <c r="F469" s="21"/>
    </row>
    <row r="470" spans="2:6">
      <c r="B470" s="21"/>
      <c r="C470" s="21"/>
      <c r="D470" s="21"/>
      <c r="E470" s="21"/>
      <c r="F470" s="21"/>
    </row>
    <row r="471" spans="2:6">
      <c r="B471" s="21"/>
      <c r="C471" s="21"/>
      <c r="D471" s="21"/>
      <c r="E471" s="21"/>
      <c r="F471" s="21"/>
    </row>
    <row r="472" spans="2:6">
      <c r="B472" s="21"/>
      <c r="C472" s="21"/>
      <c r="D472" s="21"/>
      <c r="E472" s="21"/>
      <c r="F472" s="21"/>
    </row>
    <row r="473" spans="2:6">
      <c r="B473" s="21"/>
      <c r="C473" s="21"/>
      <c r="D473" s="21"/>
      <c r="E473" s="21"/>
      <c r="F473" s="21"/>
    </row>
    <row r="474" spans="2:6">
      <c r="B474" s="21"/>
      <c r="C474" s="21"/>
      <c r="D474" s="21"/>
      <c r="E474" s="21"/>
      <c r="F474" s="21"/>
    </row>
    <row r="475" spans="2:6">
      <c r="B475" s="21"/>
      <c r="C475" s="21"/>
      <c r="D475" s="21"/>
      <c r="E475" s="21"/>
      <c r="F475" s="21"/>
    </row>
    <row r="476" spans="2:6">
      <c r="B476" s="21"/>
      <c r="C476" s="21"/>
      <c r="D476" s="21"/>
      <c r="E476" s="21"/>
      <c r="F476" s="21"/>
    </row>
    <row r="477" spans="2:6">
      <c r="B477" s="21"/>
      <c r="C477" s="21"/>
      <c r="D477" s="21"/>
      <c r="E477" s="21"/>
      <c r="F477" s="21"/>
    </row>
    <row r="478" spans="2:6">
      <c r="B478" s="21"/>
      <c r="C478" s="21"/>
      <c r="D478" s="21"/>
      <c r="E478" s="21"/>
      <c r="F478" s="21"/>
    </row>
    <row r="479" spans="2:6">
      <c r="B479" s="21"/>
      <c r="C479" s="21"/>
      <c r="D479" s="21"/>
      <c r="E479" s="21"/>
      <c r="F479" s="21"/>
    </row>
    <row r="480" spans="2:6">
      <c r="B480" s="21"/>
      <c r="C480" s="21"/>
      <c r="D480" s="21"/>
      <c r="E480" s="21"/>
      <c r="F480" s="21"/>
    </row>
    <row r="481" spans="2:6">
      <c r="B481" s="21"/>
      <c r="C481" s="21"/>
      <c r="D481" s="21"/>
      <c r="E481" s="21"/>
      <c r="F481" s="21"/>
    </row>
    <row r="482" spans="2:6">
      <c r="B482" s="21"/>
      <c r="C482" s="21"/>
      <c r="D482" s="21"/>
      <c r="E482" s="21"/>
      <c r="F482" s="21"/>
    </row>
    <row r="483" spans="2:6">
      <c r="B483" s="21"/>
      <c r="C483" s="21"/>
      <c r="D483" s="21"/>
      <c r="E483" s="21"/>
      <c r="F483" s="21"/>
    </row>
    <row r="484" spans="2:6">
      <c r="B484" s="21"/>
      <c r="C484" s="21"/>
      <c r="D484" s="21"/>
      <c r="E484" s="21"/>
      <c r="F484" s="21"/>
    </row>
    <row r="485" spans="2:6">
      <c r="B485" s="21"/>
      <c r="C485" s="21"/>
      <c r="D485" s="21"/>
      <c r="E485" s="21"/>
      <c r="F485" s="21"/>
    </row>
    <row r="486" spans="2:6">
      <c r="B486" s="21"/>
      <c r="C486" s="21"/>
      <c r="D486" s="21"/>
      <c r="E486" s="21"/>
      <c r="F486" s="21"/>
    </row>
    <row r="487" spans="2:6">
      <c r="B487" s="21"/>
      <c r="C487" s="21"/>
      <c r="D487" s="21"/>
      <c r="E487" s="21"/>
      <c r="F487" s="21"/>
    </row>
    <row r="488" spans="2:6">
      <c r="B488" s="21"/>
      <c r="C488" s="21"/>
      <c r="D488" s="21"/>
      <c r="E488" s="21"/>
      <c r="F488" s="21"/>
    </row>
    <row r="489" spans="2:6">
      <c r="B489" s="21"/>
      <c r="C489" s="21"/>
      <c r="D489" s="21"/>
      <c r="E489" s="21"/>
      <c r="F489" s="21"/>
    </row>
    <row r="490" spans="2:6">
      <c r="B490" s="21"/>
      <c r="C490" s="21"/>
      <c r="D490" s="21"/>
      <c r="E490" s="21"/>
      <c r="F490" s="21"/>
    </row>
    <row r="491" spans="2:6">
      <c r="B491" s="21"/>
      <c r="C491" s="21"/>
      <c r="D491" s="21"/>
      <c r="E491" s="21"/>
      <c r="F491" s="21"/>
    </row>
    <row r="492" spans="2:6">
      <c r="B492" s="21"/>
      <c r="C492" s="21"/>
      <c r="D492" s="21"/>
      <c r="E492" s="21"/>
      <c r="F492" s="21"/>
    </row>
    <row r="493" spans="2:6">
      <c r="B493" s="21"/>
      <c r="C493" s="3"/>
      <c r="D493" s="3"/>
      <c r="E493" s="3"/>
      <c r="F493" s="3"/>
    </row>
    <row r="494" spans="2:6">
      <c r="B494" s="3"/>
      <c r="C494" s="3"/>
      <c r="D494" s="21"/>
      <c r="E494" s="21"/>
      <c r="F494" s="21"/>
    </row>
    <row r="495" spans="2:6">
      <c r="B495" s="3"/>
      <c r="C495" s="21"/>
      <c r="D495" s="21"/>
      <c r="E495" s="21"/>
      <c r="F495" s="21"/>
    </row>
    <row r="496" spans="2:6">
      <c r="B496" s="21"/>
      <c r="C496" s="21"/>
      <c r="D496" s="21"/>
      <c r="E496" s="21"/>
      <c r="F496" s="21"/>
    </row>
    <row r="497" spans="2:6">
      <c r="B497" s="21"/>
      <c r="C497" s="21"/>
      <c r="D497" s="21"/>
      <c r="E497" s="21"/>
      <c r="F497" s="21"/>
    </row>
    <row r="498" spans="2:6">
      <c r="B498" s="21"/>
      <c r="C498" s="21"/>
      <c r="D498" s="21"/>
      <c r="E498" s="21"/>
      <c r="F498" s="21"/>
    </row>
    <row r="499" spans="2:6">
      <c r="B499" s="21"/>
      <c r="C499" s="21"/>
      <c r="D499" s="21"/>
      <c r="E499" s="21"/>
      <c r="F499" s="21"/>
    </row>
    <row r="500" spans="2:6">
      <c r="B500" s="21"/>
      <c r="C500" s="21"/>
      <c r="D500" s="21"/>
      <c r="E500" s="21"/>
      <c r="F500" s="21"/>
    </row>
    <row r="501" spans="2:6">
      <c r="B501" s="21"/>
      <c r="C501" s="21"/>
      <c r="D501" s="21"/>
      <c r="E501" s="21"/>
      <c r="F501" s="21"/>
    </row>
    <row r="502" spans="2:6">
      <c r="B502" s="21"/>
      <c r="C502" s="21"/>
      <c r="D502" s="21"/>
      <c r="E502" s="21"/>
      <c r="F502" s="21"/>
    </row>
    <row r="503" spans="2:6">
      <c r="B503" s="21"/>
      <c r="C503" s="21"/>
      <c r="D503" s="21"/>
      <c r="E503" s="21"/>
      <c r="F503" s="21"/>
    </row>
    <row r="504" spans="2:6">
      <c r="B504" s="21"/>
      <c r="C504" s="21"/>
      <c r="D504" s="21"/>
      <c r="E504" s="21"/>
      <c r="F504" s="21"/>
    </row>
    <row r="505" spans="2:6">
      <c r="B505" s="21"/>
      <c r="C505" s="3"/>
      <c r="D505" s="21"/>
      <c r="E505" s="21"/>
      <c r="F505" s="21"/>
    </row>
    <row r="506" spans="2:6">
      <c r="B506" s="3"/>
      <c r="C506" s="3"/>
      <c r="D506" s="21"/>
      <c r="E506" s="21"/>
      <c r="F506" s="21"/>
    </row>
    <row r="507" spans="2:6">
      <c r="B507" s="3"/>
      <c r="C507" s="21"/>
      <c r="D507" s="21"/>
      <c r="E507" s="21"/>
      <c r="F507" s="21"/>
    </row>
    <row r="508" spans="2:6">
      <c r="B508" s="21"/>
      <c r="C508" s="21"/>
      <c r="D508" s="21"/>
      <c r="E508" s="21"/>
      <c r="F508" s="21"/>
    </row>
    <row r="509" spans="2:6">
      <c r="B509" s="21"/>
      <c r="C509" s="21"/>
      <c r="D509" s="21"/>
      <c r="E509" s="21"/>
      <c r="F509" s="21"/>
    </row>
    <row r="510" spans="2:6">
      <c r="B510" s="21"/>
      <c r="C510" s="21"/>
      <c r="D510" s="21"/>
      <c r="E510" s="21"/>
      <c r="F510" s="21"/>
    </row>
    <row r="511" spans="2:6">
      <c r="B511" s="21"/>
      <c r="C511" s="21"/>
      <c r="D511" s="21"/>
      <c r="E511" s="21"/>
      <c r="F511" s="21"/>
    </row>
    <row r="512" spans="2:6">
      <c r="B512" s="21"/>
      <c r="C512" s="21"/>
      <c r="D512" s="21"/>
      <c r="E512" s="21"/>
      <c r="F512" s="21"/>
    </row>
    <row r="513" spans="2:6">
      <c r="B513" s="21"/>
      <c r="C513" s="21"/>
      <c r="D513" s="21"/>
      <c r="E513" s="21"/>
      <c r="F513" s="21"/>
    </row>
    <row r="514" spans="2:6">
      <c r="B514" s="21"/>
      <c r="C514" s="21"/>
      <c r="D514" s="21"/>
      <c r="E514" s="21"/>
      <c r="F514" s="21"/>
    </row>
    <row r="515" spans="2:6">
      <c r="B515" s="21"/>
      <c r="C515" s="21"/>
      <c r="D515" s="21"/>
      <c r="E515" s="21"/>
      <c r="F515" s="21"/>
    </row>
    <row r="516" spans="2:6">
      <c r="B516" s="21"/>
      <c r="C516" s="21"/>
      <c r="D516" s="21"/>
      <c r="E516" s="21"/>
      <c r="F516" s="21"/>
    </row>
    <row r="517" spans="2:6">
      <c r="B517" s="21"/>
      <c r="C517" s="21"/>
      <c r="D517" s="21"/>
      <c r="E517" s="21"/>
      <c r="F517" s="21"/>
    </row>
    <row r="518" spans="2:6">
      <c r="B518" s="21"/>
      <c r="C518" s="21"/>
      <c r="D518" s="21"/>
      <c r="E518" s="21"/>
      <c r="F518" s="21"/>
    </row>
    <row r="519" spans="2:6">
      <c r="B519" s="21"/>
      <c r="C519" s="21"/>
      <c r="D519" s="21"/>
      <c r="E519" s="21"/>
      <c r="F519" s="21"/>
    </row>
    <row r="520" spans="2:6">
      <c r="B520" s="21"/>
      <c r="C520" s="21"/>
      <c r="D520" s="21"/>
      <c r="E520" s="21"/>
      <c r="F520" s="21"/>
    </row>
    <row r="521" spans="2:6">
      <c r="B521" s="21"/>
      <c r="C521" s="21"/>
      <c r="D521" s="21"/>
      <c r="E521" s="21"/>
      <c r="F521" s="21"/>
    </row>
    <row r="522" spans="2:6">
      <c r="B522" s="21"/>
      <c r="C522" s="21"/>
      <c r="D522" s="21"/>
      <c r="E522" s="21"/>
      <c r="F522" s="21"/>
    </row>
    <row r="523" spans="2:6">
      <c r="B523" s="21"/>
      <c r="C523" s="21"/>
      <c r="D523" s="21"/>
      <c r="E523" s="21"/>
      <c r="F523" s="21"/>
    </row>
    <row r="524" spans="2:6">
      <c r="B524" s="21"/>
      <c r="C524" s="21"/>
      <c r="D524" s="21"/>
      <c r="E524" s="21"/>
      <c r="F524" s="21"/>
    </row>
    <row r="525" spans="2:6">
      <c r="B525" s="21"/>
      <c r="C525" s="21"/>
      <c r="D525" s="21"/>
      <c r="E525" s="21"/>
      <c r="F525" s="21"/>
    </row>
    <row r="526" spans="2:6">
      <c r="B526" s="21"/>
      <c r="C526" s="21"/>
      <c r="D526" s="21"/>
      <c r="E526" s="21"/>
      <c r="F526" s="21"/>
    </row>
    <row r="527" spans="2:6">
      <c r="B527" s="21"/>
      <c r="C527" s="21"/>
      <c r="D527" s="21"/>
      <c r="E527" s="21"/>
      <c r="F527" s="21"/>
    </row>
    <row r="528" spans="2:6">
      <c r="B528" s="21"/>
      <c r="C528" s="21"/>
      <c r="D528" s="21"/>
      <c r="E528" s="21"/>
      <c r="F528" s="21"/>
    </row>
    <row r="529" spans="2:6">
      <c r="B529" s="21"/>
      <c r="C529" s="21"/>
      <c r="D529" s="21"/>
      <c r="E529" s="21"/>
      <c r="F529" s="21"/>
    </row>
    <row r="530" spans="2:6">
      <c r="B530" s="21"/>
      <c r="C530" s="21"/>
      <c r="D530" s="21"/>
      <c r="E530" s="21"/>
      <c r="F530" s="21"/>
    </row>
    <row r="531" spans="2:6">
      <c r="B531" s="21"/>
      <c r="C531" s="21"/>
      <c r="D531" s="21"/>
      <c r="E531" s="21"/>
      <c r="F531" s="21"/>
    </row>
    <row r="532" spans="2:6">
      <c r="B532" s="21"/>
      <c r="C532" s="21"/>
      <c r="D532" s="21"/>
      <c r="E532" s="21"/>
      <c r="F532" s="21"/>
    </row>
    <row r="533" spans="2:6">
      <c r="B533" s="21"/>
      <c r="C533" s="21"/>
      <c r="D533" s="21"/>
      <c r="E533" s="21"/>
      <c r="F533" s="21"/>
    </row>
    <row r="534" spans="2:6">
      <c r="B534" s="21"/>
      <c r="C534" s="21"/>
      <c r="D534" s="21"/>
      <c r="E534" s="21"/>
      <c r="F534" s="21"/>
    </row>
    <row r="535" spans="2:6">
      <c r="B535" s="21"/>
      <c r="C535" s="21"/>
      <c r="D535" s="21"/>
      <c r="E535" s="21"/>
      <c r="F535" s="21"/>
    </row>
    <row r="536" spans="2:6">
      <c r="B536" s="21"/>
      <c r="C536" s="21"/>
      <c r="D536" s="21"/>
      <c r="E536" s="21"/>
      <c r="F536" s="21"/>
    </row>
    <row r="537" spans="2:6">
      <c r="B537" s="21"/>
      <c r="C537" s="21"/>
      <c r="D537" s="21"/>
      <c r="E537" s="21"/>
      <c r="F537" s="21"/>
    </row>
    <row r="538" spans="2:6">
      <c r="B538" s="21"/>
      <c r="C538" s="3"/>
      <c r="D538" s="21"/>
      <c r="E538" s="21"/>
      <c r="F538" s="21"/>
    </row>
    <row r="539" spans="2:6">
      <c r="B539" s="3"/>
      <c r="C539" s="21"/>
      <c r="D539" s="21"/>
      <c r="E539" s="21"/>
      <c r="F539" s="21"/>
    </row>
    <row r="540" spans="2:6">
      <c r="B540" s="21"/>
      <c r="C540" s="21"/>
      <c r="D540" s="21"/>
      <c r="E540" s="21"/>
      <c r="F540" s="21"/>
    </row>
    <row r="541" spans="2:6">
      <c r="B541" s="21"/>
      <c r="C541" s="21"/>
      <c r="D541" s="21"/>
      <c r="E541" s="21"/>
      <c r="F541" s="21"/>
    </row>
    <row r="542" spans="2:6">
      <c r="B542" s="21"/>
      <c r="C542" s="21"/>
      <c r="D542" s="21"/>
      <c r="E542" s="21"/>
      <c r="F542" s="21"/>
    </row>
    <row r="543" spans="2:6">
      <c r="B543" s="21"/>
      <c r="C543" s="21"/>
      <c r="D543" s="21"/>
      <c r="E543" s="21"/>
      <c r="F543" s="21"/>
    </row>
    <row r="544" spans="2:6">
      <c r="B544" s="21"/>
      <c r="C544" s="21"/>
      <c r="D544" s="21"/>
      <c r="E544" s="21"/>
      <c r="F544" s="21"/>
    </row>
    <row r="545" spans="2:6">
      <c r="B545" s="21"/>
      <c r="C545" s="21"/>
      <c r="D545" s="21"/>
      <c r="E545" s="21"/>
      <c r="F545" s="21"/>
    </row>
    <row r="546" spans="2:6">
      <c r="B546" s="21"/>
      <c r="C546" s="21"/>
      <c r="D546" s="21"/>
      <c r="E546" s="21"/>
      <c r="F546" s="21"/>
    </row>
    <row r="547" spans="2:6">
      <c r="B547" s="21"/>
      <c r="C547" s="21"/>
      <c r="D547" s="21"/>
      <c r="E547" s="21"/>
      <c r="F547" s="21"/>
    </row>
    <row r="548" spans="2:6">
      <c r="B548" s="21"/>
      <c r="C548" s="21"/>
      <c r="D548" s="21"/>
      <c r="E548" s="21"/>
      <c r="F548" s="21"/>
    </row>
    <row r="549" spans="2:6">
      <c r="B549" s="21"/>
      <c r="C549" s="21"/>
      <c r="D549" s="21"/>
      <c r="E549" s="21"/>
      <c r="F549" s="21"/>
    </row>
    <row r="550" spans="2:6">
      <c r="B550" s="21"/>
      <c r="C550" s="21"/>
      <c r="D550" s="21"/>
      <c r="E550" s="21"/>
      <c r="F550" s="21"/>
    </row>
    <row r="551" spans="2:6">
      <c r="B551" s="21"/>
      <c r="C551" s="21"/>
      <c r="D551" s="21"/>
      <c r="E551" s="21"/>
      <c r="F551" s="21"/>
    </row>
    <row r="552" spans="2:6">
      <c r="B552" s="21"/>
      <c r="C552" s="21"/>
      <c r="D552" s="21"/>
      <c r="E552" s="21"/>
      <c r="F552" s="21"/>
    </row>
    <row r="553" spans="2:6">
      <c r="B553" s="21"/>
      <c r="C553" s="21"/>
      <c r="D553" s="21"/>
      <c r="E553" s="21"/>
      <c r="F553" s="21"/>
    </row>
    <row r="554" spans="2:6">
      <c r="B554" s="21"/>
      <c r="C554" s="21"/>
      <c r="D554" s="21"/>
      <c r="E554" s="21"/>
      <c r="F554" s="21"/>
    </row>
    <row r="555" spans="2:6">
      <c r="B555" s="21"/>
      <c r="C555" s="21"/>
      <c r="D555" s="21"/>
      <c r="E555" s="21"/>
      <c r="F555" s="21"/>
    </row>
    <row r="556" spans="2:6">
      <c r="B556" s="21"/>
      <c r="C556" s="21"/>
      <c r="D556" s="21"/>
      <c r="E556" s="21"/>
      <c r="F556" s="21"/>
    </row>
    <row r="557" spans="2:6">
      <c r="B557" s="21"/>
      <c r="C557" s="21"/>
      <c r="D557" s="21"/>
      <c r="E557" s="21"/>
      <c r="F557" s="21"/>
    </row>
    <row r="558" spans="2:6">
      <c r="B558" s="21"/>
      <c r="C558" s="21"/>
      <c r="D558" s="21"/>
      <c r="E558" s="21"/>
      <c r="F558" s="21"/>
    </row>
    <row r="559" spans="2:6">
      <c r="B559" s="21"/>
      <c r="C559" s="21"/>
      <c r="D559" s="21"/>
      <c r="E559" s="21"/>
      <c r="F559" s="21"/>
    </row>
    <row r="560" spans="2:6">
      <c r="B560" s="21"/>
      <c r="C560" s="21"/>
      <c r="D560" s="21"/>
      <c r="E560" s="21"/>
      <c r="F560" s="21"/>
    </row>
    <row r="561" spans="2:6">
      <c r="B561" s="21"/>
      <c r="C561" s="21"/>
      <c r="D561" s="21"/>
      <c r="E561" s="21"/>
      <c r="F561" s="21"/>
    </row>
    <row r="562" spans="2:6">
      <c r="B562" s="21"/>
      <c r="C562" s="21"/>
      <c r="D562" s="21"/>
      <c r="E562" s="21"/>
      <c r="F562" s="21"/>
    </row>
    <row r="563" spans="2:6">
      <c r="B563" s="21"/>
      <c r="C563" s="21"/>
      <c r="D563" s="21"/>
      <c r="E563" s="21"/>
      <c r="F563" s="21"/>
    </row>
    <row r="564" spans="2:6">
      <c r="B564" s="21"/>
      <c r="C564" s="21"/>
      <c r="D564" s="21"/>
      <c r="E564" s="21"/>
      <c r="F564" s="21"/>
    </row>
    <row r="565" spans="2:6">
      <c r="B565" s="21"/>
      <c r="C565" s="21"/>
      <c r="D565" s="21"/>
      <c r="E565" s="21"/>
      <c r="F565" s="21"/>
    </row>
    <row r="566" spans="2:6">
      <c r="B566" s="21"/>
      <c r="C566" s="21"/>
      <c r="D566" s="21"/>
      <c r="E566" s="21"/>
      <c r="F566" s="21"/>
    </row>
    <row r="567" spans="2:6">
      <c r="B567" s="21"/>
      <c r="C567" s="21"/>
      <c r="D567" s="21"/>
      <c r="E567" s="21"/>
      <c r="F567" s="21"/>
    </row>
    <row r="568" spans="2:6">
      <c r="B568" s="21"/>
      <c r="C568" s="3"/>
      <c r="D568" s="21"/>
      <c r="E568" s="21"/>
      <c r="F568" s="21"/>
    </row>
    <row r="569" spans="2:6">
      <c r="B569" s="3"/>
      <c r="C569" s="21"/>
      <c r="D569" s="21"/>
      <c r="E569" s="21"/>
      <c r="F569" s="21"/>
    </row>
    <row r="570" spans="2:6">
      <c r="B570" s="21"/>
      <c r="C570" s="21"/>
      <c r="D570" s="21"/>
      <c r="E570" s="21"/>
      <c r="F570" s="21"/>
    </row>
    <row r="571" spans="2:6">
      <c r="B571" s="21"/>
      <c r="C571" s="3"/>
      <c r="D571" s="21"/>
      <c r="E571" s="21"/>
      <c r="F571" s="21"/>
    </row>
    <row r="572" spans="2:6">
      <c r="B572" s="3"/>
      <c r="C572" s="21"/>
      <c r="D572" s="21"/>
      <c r="E572" s="21"/>
      <c r="F572" s="21"/>
    </row>
    <row r="573" spans="2:6">
      <c r="B573" s="21"/>
      <c r="C573" s="21"/>
      <c r="D573" s="21"/>
      <c r="E573" s="21"/>
      <c r="F573" s="21"/>
    </row>
    <row r="574" spans="2:6">
      <c r="B574" s="21"/>
      <c r="C574" s="21"/>
      <c r="D574" s="21"/>
      <c r="E574" s="21"/>
      <c r="F574" s="21"/>
    </row>
    <row r="575" spans="2:6">
      <c r="B575" s="21"/>
      <c r="C575" s="21"/>
      <c r="D575" s="21"/>
      <c r="E575" s="21"/>
      <c r="F575" s="21"/>
    </row>
    <row r="576" spans="2:6">
      <c r="B576" s="21"/>
      <c r="C576" s="21"/>
      <c r="D576" s="21"/>
      <c r="E576" s="21"/>
      <c r="F576" s="21"/>
    </row>
    <row r="577" spans="2:6">
      <c r="B577" s="21"/>
      <c r="C577" s="21"/>
      <c r="D577" s="21"/>
      <c r="E577" s="21"/>
      <c r="F577" s="21"/>
    </row>
    <row r="578" spans="2:6">
      <c r="B578" s="21"/>
      <c r="C578" s="21"/>
      <c r="D578" s="21"/>
      <c r="E578" s="21"/>
      <c r="F578" s="21"/>
    </row>
    <row r="579" spans="2:6">
      <c r="B579" s="21"/>
      <c r="C579" s="21"/>
      <c r="D579" s="21"/>
      <c r="E579" s="21"/>
      <c r="F579" s="21"/>
    </row>
    <row r="580" spans="2:6">
      <c r="B580" s="21"/>
      <c r="C580" s="21"/>
      <c r="D580" s="21"/>
      <c r="E580" s="21"/>
      <c r="F580" s="21"/>
    </row>
    <row r="581" spans="2:6">
      <c r="B581" s="21"/>
      <c r="C581" s="21"/>
      <c r="D581" s="21"/>
      <c r="E581" s="21"/>
      <c r="F581" s="21"/>
    </row>
    <row r="582" spans="2:6">
      <c r="B582" s="21"/>
      <c r="C582" s="21"/>
      <c r="D582" s="21"/>
      <c r="E582" s="21"/>
      <c r="F582" s="21"/>
    </row>
    <row r="583" spans="2:6">
      <c r="B583" s="21"/>
      <c r="C583" s="21"/>
      <c r="D583" s="21"/>
      <c r="E583" s="21"/>
      <c r="F583" s="21"/>
    </row>
    <row r="584" spans="2:6">
      <c r="B584" s="21"/>
      <c r="C584" s="21"/>
      <c r="D584" s="3"/>
      <c r="E584" s="3"/>
      <c r="F584" s="3"/>
    </row>
    <row r="585" spans="2:6">
      <c r="B585" s="21"/>
      <c r="C585" s="21"/>
      <c r="D585" s="21"/>
      <c r="E585" s="21"/>
      <c r="F585" s="21"/>
    </row>
    <row r="586" spans="2:6">
      <c r="B586" s="21"/>
      <c r="C586" s="21"/>
      <c r="D586" s="21"/>
      <c r="E586" s="21"/>
      <c r="F586" s="21"/>
    </row>
    <row r="587" spans="2:6">
      <c r="B587" s="21"/>
      <c r="C587" s="21"/>
      <c r="D587" s="21"/>
      <c r="E587" s="21"/>
      <c r="F587" s="21"/>
    </row>
    <row r="588" spans="2:6">
      <c r="B588" s="21"/>
      <c r="C588" s="21"/>
      <c r="D588" s="21"/>
      <c r="E588" s="21"/>
      <c r="F588" s="21"/>
    </row>
    <row r="589" spans="2:6">
      <c r="B589" s="21"/>
      <c r="C589" s="21"/>
      <c r="D589" s="21"/>
      <c r="E589" s="21"/>
      <c r="F589" s="21"/>
    </row>
    <row r="590" spans="2:6">
      <c r="B590" s="21"/>
      <c r="C590" s="21"/>
      <c r="D590" s="21"/>
      <c r="E590" s="21"/>
      <c r="F590" s="21"/>
    </row>
    <row r="591" spans="2:6">
      <c r="B591" s="21"/>
      <c r="C591" s="21"/>
      <c r="D591" s="21"/>
      <c r="E591" s="21"/>
      <c r="F591" s="21"/>
    </row>
    <row r="592" spans="2:6">
      <c r="B592" s="21"/>
      <c r="C592" s="21"/>
      <c r="D592" s="21"/>
      <c r="E592" s="21"/>
      <c r="F592" s="21"/>
    </row>
    <row r="593" spans="2:6">
      <c r="B593" s="21"/>
      <c r="C593" s="21"/>
      <c r="D593" s="21"/>
      <c r="E593" s="21"/>
      <c r="F593" s="21"/>
    </row>
    <row r="594" spans="2:6">
      <c r="B594" s="21"/>
      <c r="C594" s="21"/>
      <c r="D594" s="21"/>
      <c r="E594" s="21"/>
      <c r="F594" s="21"/>
    </row>
    <row r="595" spans="2:6">
      <c r="B595" s="21"/>
      <c r="C595" s="21"/>
      <c r="D595" s="21"/>
      <c r="E595" s="21"/>
      <c r="F595" s="21"/>
    </row>
    <row r="596" spans="2:6">
      <c r="B596" s="21"/>
      <c r="C596" s="21"/>
      <c r="D596" s="21"/>
      <c r="E596" s="21"/>
      <c r="F596" s="21"/>
    </row>
    <row r="597" spans="2:6">
      <c r="B597" s="21"/>
      <c r="C597" s="21"/>
      <c r="D597" s="21"/>
      <c r="E597" s="21"/>
      <c r="F597" s="21"/>
    </row>
    <row r="598" spans="2:6">
      <c r="B598" s="21"/>
      <c r="C598" s="21"/>
      <c r="D598" s="21"/>
      <c r="E598" s="21"/>
      <c r="F598" s="21"/>
    </row>
    <row r="599" spans="2:6">
      <c r="B599" s="21"/>
      <c r="C599" s="21"/>
      <c r="D599" s="21"/>
      <c r="E599" s="21"/>
      <c r="F599" s="21"/>
    </row>
    <row r="600" spans="2:6">
      <c r="B600" s="21"/>
      <c r="C600" s="21"/>
      <c r="D600" s="21"/>
      <c r="E600" s="21"/>
      <c r="F600" s="21"/>
    </row>
    <row r="601" spans="2:6">
      <c r="B601" s="21"/>
      <c r="C601" s="21"/>
      <c r="D601" s="21"/>
      <c r="E601" s="21"/>
      <c r="F601" s="21"/>
    </row>
    <row r="602" spans="2:6">
      <c r="B602" s="21"/>
      <c r="C602" s="21"/>
      <c r="D602" s="21"/>
      <c r="E602" s="21"/>
      <c r="F602" s="21"/>
    </row>
    <row r="603" spans="2:6">
      <c r="B603" s="21"/>
      <c r="C603" s="21"/>
      <c r="D603" s="21"/>
      <c r="E603" s="21"/>
      <c r="F603" s="21"/>
    </row>
    <row r="604" spans="2:6">
      <c r="B604" s="21"/>
      <c r="C604" s="21"/>
      <c r="D604" s="21"/>
      <c r="E604" s="21"/>
      <c r="F604" s="21"/>
    </row>
    <row r="605" spans="2:6">
      <c r="B605" s="21"/>
      <c r="C605" s="21"/>
      <c r="D605" s="21"/>
      <c r="E605" s="21"/>
      <c r="F605" s="21"/>
    </row>
    <row r="606" spans="2:6">
      <c r="B606" s="21"/>
      <c r="C606" s="21"/>
      <c r="D606" s="21"/>
      <c r="E606" s="21"/>
      <c r="F606" s="21"/>
    </row>
    <row r="607" spans="2:6">
      <c r="B607" s="21"/>
      <c r="C607" s="21"/>
      <c r="D607" s="21"/>
      <c r="E607" s="21"/>
      <c r="F607" s="21"/>
    </row>
    <row r="608" spans="2:6">
      <c r="B608" s="21"/>
      <c r="C608" s="21"/>
      <c r="D608" s="21"/>
      <c r="E608" s="21"/>
      <c r="F608" s="21"/>
    </row>
    <row r="609" spans="2:6">
      <c r="B609" s="21"/>
      <c r="C609" s="21"/>
      <c r="D609" s="21"/>
      <c r="E609" s="21"/>
      <c r="F609" s="21"/>
    </row>
    <row r="610" spans="2:6">
      <c r="B610" s="21"/>
      <c r="C610" s="21"/>
      <c r="D610" s="21"/>
      <c r="E610" s="21"/>
      <c r="F610" s="21"/>
    </row>
    <row r="611" spans="2:6">
      <c r="B611" s="21"/>
      <c r="C611" s="21"/>
      <c r="D611" s="21"/>
      <c r="E611" s="21"/>
      <c r="F611" s="21"/>
    </row>
    <row r="612" spans="2:6">
      <c r="B612" s="21"/>
      <c r="C612" s="3"/>
      <c r="D612" s="21"/>
      <c r="E612" s="21"/>
      <c r="F612" s="21"/>
    </row>
    <row r="613" spans="2:6">
      <c r="B613" s="3"/>
      <c r="C613" s="21"/>
      <c r="D613" s="21"/>
      <c r="E613" s="21"/>
      <c r="F613" s="21"/>
    </row>
    <row r="614" spans="2:6">
      <c r="B614" s="21"/>
      <c r="C614" s="21"/>
      <c r="D614" s="21"/>
      <c r="E614" s="21"/>
      <c r="F614" s="21"/>
    </row>
    <row r="615" spans="2:6">
      <c r="B615" s="21"/>
      <c r="C615" s="21"/>
      <c r="D615" s="21"/>
      <c r="E615" s="21"/>
      <c r="F615" s="21"/>
    </row>
    <row r="616" spans="2:6">
      <c r="B616" s="21"/>
      <c r="C616" s="21"/>
      <c r="D616" s="21"/>
      <c r="E616" s="21"/>
      <c r="F616" s="21"/>
    </row>
    <row r="617" spans="2:6">
      <c r="B617" s="21"/>
      <c r="C617" s="21"/>
      <c r="D617" s="21"/>
      <c r="E617" s="21"/>
      <c r="F617" s="21"/>
    </row>
    <row r="618" spans="2:6">
      <c r="B618" s="21"/>
      <c r="C618" s="21"/>
      <c r="D618" s="21"/>
      <c r="E618" s="21"/>
      <c r="F618" s="21"/>
    </row>
    <row r="619" spans="2:6">
      <c r="B619" s="21"/>
      <c r="C619" s="21"/>
      <c r="D619" s="21"/>
      <c r="E619" s="21"/>
      <c r="F619" s="21"/>
    </row>
    <row r="620" spans="2:6">
      <c r="B620" s="21"/>
      <c r="C620" s="21"/>
      <c r="D620" s="21"/>
      <c r="E620" s="21"/>
      <c r="F620" s="21"/>
    </row>
    <row r="621" spans="2:6">
      <c r="B621" s="21"/>
      <c r="C621" s="21"/>
      <c r="D621" s="21"/>
      <c r="E621" s="21"/>
      <c r="F621" s="21"/>
    </row>
    <row r="622" spans="2:6">
      <c r="B622" s="21"/>
      <c r="C622" s="21"/>
      <c r="D622" s="21"/>
      <c r="E622" s="21"/>
      <c r="F622" s="21"/>
    </row>
    <row r="623" spans="2:6">
      <c r="B623" s="21"/>
      <c r="C623" s="21"/>
      <c r="D623" s="21"/>
      <c r="E623" s="21"/>
      <c r="F623" s="21"/>
    </row>
    <row r="624" spans="2:6">
      <c r="B624" s="21"/>
      <c r="C624" s="21"/>
      <c r="D624" s="21"/>
      <c r="E624" s="21"/>
      <c r="F624" s="21"/>
    </row>
    <row r="625" spans="2:6">
      <c r="B625" s="21"/>
      <c r="C625" s="21"/>
      <c r="D625" s="21"/>
      <c r="E625" s="21"/>
      <c r="F625" s="21"/>
    </row>
    <row r="626" spans="2:6">
      <c r="B626" s="21"/>
      <c r="C626" s="21"/>
      <c r="D626" s="21"/>
      <c r="E626" s="21"/>
      <c r="F626" s="21"/>
    </row>
    <row r="627" spans="2:6">
      <c r="B627" s="21"/>
      <c r="C627" s="21"/>
      <c r="D627" s="21"/>
      <c r="E627" s="21"/>
      <c r="F627" s="21"/>
    </row>
    <row r="628" spans="2:6">
      <c r="B628" s="21"/>
      <c r="C628" s="21"/>
      <c r="D628" s="21"/>
      <c r="E628" s="21"/>
      <c r="F628" s="21"/>
    </row>
    <row r="629" spans="2:6">
      <c r="B629" s="21"/>
      <c r="C629" s="21"/>
      <c r="D629" s="21"/>
      <c r="E629" s="21"/>
      <c r="F629" s="21"/>
    </row>
    <row r="630" spans="2:6">
      <c r="B630" s="21"/>
      <c r="C630" s="21"/>
      <c r="D630" s="21"/>
      <c r="E630" s="21"/>
      <c r="F630" s="21"/>
    </row>
    <row r="631" spans="2:6">
      <c r="B631" s="21"/>
      <c r="C631" s="21"/>
      <c r="D631" s="21"/>
      <c r="E631" s="21"/>
      <c r="F631" s="21"/>
    </row>
    <row r="632" spans="2:6">
      <c r="B632" s="21"/>
      <c r="C632" s="21"/>
      <c r="D632" s="21"/>
      <c r="E632" s="21"/>
      <c r="F632" s="21"/>
    </row>
    <row r="633" spans="2:6">
      <c r="B633" s="21"/>
      <c r="C633" s="21"/>
      <c r="D633" s="21"/>
      <c r="E633" s="21"/>
      <c r="F633" s="21"/>
    </row>
    <row r="634" spans="2:6">
      <c r="B634" s="21"/>
      <c r="C634" s="21"/>
      <c r="D634" s="21"/>
      <c r="E634" s="21"/>
      <c r="F634" s="21"/>
    </row>
    <row r="635" spans="2:6">
      <c r="B635" s="21"/>
      <c r="C635" s="21"/>
      <c r="D635" s="21"/>
      <c r="E635" s="21"/>
      <c r="F635" s="21"/>
    </row>
    <row r="636" spans="2:6">
      <c r="B636" s="21"/>
      <c r="C636" s="21"/>
      <c r="D636" s="21"/>
      <c r="E636" s="21"/>
      <c r="F636" s="21"/>
    </row>
    <row r="637" spans="2:6">
      <c r="B637" s="21"/>
      <c r="C637" s="21"/>
      <c r="D637" s="21"/>
      <c r="E637" s="21"/>
      <c r="F637" s="21"/>
    </row>
    <row r="638" spans="2:6">
      <c r="B638" s="21"/>
      <c r="C638" s="21"/>
      <c r="D638" s="21"/>
      <c r="E638" s="21"/>
      <c r="F638" s="21"/>
    </row>
    <row r="639" spans="2:6">
      <c r="B639" s="21"/>
      <c r="C639" s="21"/>
      <c r="D639" s="21"/>
      <c r="E639" s="21"/>
      <c r="F639" s="21"/>
    </row>
    <row r="640" spans="2:6">
      <c r="B640" s="21"/>
      <c r="C640" s="21"/>
      <c r="D640" s="21"/>
      <c r="E640" s="21"/>
      <c r="F640" s="21"/>
    </row>
    <row r="641" spans="2:6">
      <c r="B641" s="21"/>
      <c r="C641" s="21"/>
      <c r="D641" s="21"/>
      <c r="E641" s="21"/>
      <c r="F641" s="21"/>
    </row>
    <row r="642" spans="2:6">
      <c r="B642" s="21"/>
      <c r="C642" s="21"/>
      <c r="D642" s="21"/>
      <c r="E642" s="21"/>
      <c r="F642" s="21"/>
    </row>
    <row r="643" spans="2:6">
      <c r="B643" s="21"/>
      <c r="C643" s="21"/>
      <c r="D643" s="21"/>
      <c r="E643" s="21"/>
      <c r="F643" s="21"/>
    </row>
    <row r="644" spans="2:6">
      <c r="B644" s="21"/>
      <c r="C644" s="21"/>
      <c r="D644" s="21"/>
      <c r="E644" s="21"/>
      <c r="F644" s="21"/>
    </row>
    <row r="645" spans="2:6">
      <c r="B645" s="21"/>
      <c r="C645" s="21"/>
      <c r="D645" s="21"/>
      <c r="E645" s="21"/>
      <c r="F645" s="21"/>
    </row>
    <row r="646" spans="2:6">
      <c r="B646" s="21"/>
      <c r="C646" s="21"/>
      <c r="D646" s="21"/>
      <c r="E646" s="21"/>
      <c r="F646" s="21"/>
    </row>
    <row r="647" spans="2:6">
      <c r="B647" s="21"/>
      <c r="C647" s="21"/>
      <c r="D647" s="21"/>
      <c r="E647" s="21"/>
      <c r="F647" s="21"/>
    </row>
    <row r="648" spans="2:6">
      <c r="B648" s="21"/>
      <c r="C648" s="21"/>
      <c r="D648" s="21"/>
      <c r="E648" s="21"/>
      <c r="F648" s="21"/>
    </row>
    <row r="649" spans="2:6">
      <c r="B649" s="21"/>
      <c r="C649" s="21"/>
      <c r="D649" s="21"/>
      <c r="E649" s="21"/>
      <c r="F649" s="21"/>
    </row>
    <row r="650" spans="2:6">
      <c r="B650" s="21"/>
      <c r="C650" s="21"/>
      <c r="D650" s="21"/>
      <c r="E650" s="21"/>
      <c r="F650" s="21"/>
    </row>
    <row r="651" spans="2:6">
      <c r="B651" s="21"/>
      <c r="C651" s="21"/>
      <c r="D651" s="21"/>
      <c r="E651" s="21"/>
      <c r="F651" s="21"/>
    </row>
    <row r="652" spans="2:6">
      <c r="B652" s="21"/>
      <c r="C652" s="21"/>
      <c r="D652" s="21"/>
      <c r="E652" s="21"/>
      <c r="F652" s="21"/>
    </row>
    <row r="653" spans="2:6">
      <c r="B653" s="21"/>
      <c r="C653" s="21"/>
      <c r="D653" s="21"/>
      <c r="E653" s="21"/>
      <c r="F653" s="21"/>
    </row>
    <row r="654" spans="2:6">
      <c r="B654" s="21"/>
      <c r="C654" s="21"/>
      <c r="D654" s="21"/>
      <c r="E654" s="21"/>
      <c r="F654" s="21"/>
    </row>
    <row r="655" spans="2:6">
      <c r="B655" s="21"/>
      <c r="C655" s="21"/>
      <c r="D655" s="21"/>
      <c r="E655" s="21"/>
      <c r="F655" s="21"/>
    </row>
    <row r="656" spans="2:6">
      <c r="B656" s="21"/>
      <c r="C656" s="21"/>
      <c r="D656" s="21"/>
      <c r="E656" s="21"/>
      <c r="F656" s="21"/>
    </row>
    <row r="657" spans="2:6">
      <c r="B657" s="21"/>
      <c r="C657" s="21"/>
      <c r="D657" s="21"/>
      <c r="E657" s="21"/>
      <c r="F657" s="21"/>
    </row>
    <row r="658" spans="2:6">
      <c r="B658" s="21"/>
      <c r="C658" s="21"/>
      <c r="D658" s="21"/>
      <c r="E658" s="21"/>
      <c r="F658" s="21"/>
    </row>
    <row r="659" spans="2:6">
      <c r="B659" s="21"/>
      <c r="C659" s="21"/>
      <c r="D659" s="21"/>
      <c r="E659" s="21"/>
      <c r="F659" s="21"/>
    </row>
    <row r="660" spans="2:6">
      <c r="B660" s="21"/>
      <c r="C660" s="21"/>
      <c r="D660" s="21"/>
      <c r="E660" s="21"/>
      <c r="F660" s="21"/>
    </row>
    <row r="661" spans="2:6">
      <c r="B661" s="21"/>
      <c r="C661" s="21"/>
      <c r="D661" s="21"/>
      <c r="E661" s="21"/>
      <c r="F661" s="21"/>
    </row>
    <row r="662" spans="2:6">
      <c r="B662" s="21"/>
      <c r="C662" s="21"/>
      <c r="D662" s="21"/>
      <c r="E662" s="21"/>
      <c r="F662" s="21"/>
    </row>
    <row r="663" spans="2:6">
      <c r="B663" s="21"/>
      <c r="C663" s="21"/>
      <c r="D663" s="21"/>
      <c r="E663" s="21"/>
      <c r="F663" s="21"/>
    </row>
    <row r="664" spans="2:6">
      <c r="B664" s="21"/>
      <c r="C664" s="21"/>
      <c r="D664" s="21"/>
      <c r="E664" s="21"/>
      <c r="F664" s="21"/>
    </row>
    <row r="665" spans="2:6">
      <c r="B665" s="21"/>
      <c r="C665" s="21"/>
      <c r="D665" s="21"/>
      <c r="E665" s="21"/>
      <c r="F665" s="21"/>
    </row>
    <row r="666" spans="2:6">
      <c r="B666" s="21"/>
      <c r="C666" s="21"/>
      <c r="D666" s="21"/>
      <c r="E666" s="21"/>
      <c r="F666" s="21"/>
    </row>
    <row r="667" spans="2:6">
      <c r="B667" s="21"/>
      <c r="C667" s="21"/>
      <c r="D667" s="21"/>
      <c r="E667" s="21"/>
      <c r="F667" s="21"/>
    </row>
    <row r="668" spans="2:6">
      <c r="B668" s="21"/>
      <c r="C668" s="21"/>
      <c r="D668" s="21"/>
      <c r="E668" s="21"/>
      <c r="F668" s="21"/>
    </row>
    <row r="669" spans="2:6">
      <c r="B669" s="21"/>
      <c r="C669" s="21"/>
      <c r="D669" s="21"/>
      <c r="E669" s="21"/>
      <c r="F669" s="21"/>
    </row>
    <row r="670" spans="2:6">
      <c r="B670" s="21"/>
      <c r="C670" s="3"/>
      <c r="D670" s="3"/>
      <c r="E670" s="3"/>
      <c r="F670" s="3"/>
    </row>
    <row r="671" spans="2:6">
      <c r="B671" s="3"/>
      <c r="C671" s="21"/>
      <c r="D671" s="21"/>
      <c r="E671" s="21"/>
      <c r="F671" s="21"/>
    </row>
    <row r="672" spans="2:6">
      <c r="B672" s="21"/>
      <c r="C672" s="21"/>
      <c r="D672" s="21"/>
      <c r="E672" s="21"/>
      <c r="F672" s="21"/>
    </row>
    <row r="673" spans="2:6">
      <c r="B673" s="21"/>
      <c r="C673" s="21"/>
      <c r="D673" s="21"/>
      <c r="E673" s="21"/>
      <c r="F673" s="21"/>
    </row>
    <row r="674" spans="2:6">
      <c r="B674" s="21"/>
      <c r="C674" s="21"/>
      <c r="D674" s="21"/>
      <c r="E674" s="21"/>
      <c r="F674" s="21"/>
    </row>
    <row r="675" spans="2:6">
      <c r="B675" s="21"/>
      <c r="C675" s="21"/>
      <c r="D675" s="21"/>
      <c r="E675" s="21"/>
      <c r="F675" s="21"/>
    </row>
    <row r="676" spans="2:6">
      <c r="B676" s="21"/>
      <c r="C676" s="21"/>
      <c r="D676" s="21"/>
      <c r="E676" s="21"/>
      <c r="F676" s="21"/>
    </row>
    <row r="677" spans="2:6">
      <c r="B677" s="21"/>
      <c r="C677" s="21"/>
      <c r="D677" s="21"/>
      <c r="E677" s="21"/>
      <c r="F677" s="21"/>
    </row>
    <row r="678" spans="2:6">
      <c r="B678" s="21"/>
      <c r="C678" s="21"/>
      <c r="D678" s="21"/>
      <c r="E678" s="21"/>
      <c r="F678" s="21"/>
    </row>
    <row r="679" spans="2:6">
      <c r="B679" s="21"/>
      <c r="C679" s="21"/>
      <c r="D679" s="21"/>
      <c r="E679" s="21"/>
      <c r="F679" s="21"/>
    </row>
    <row r="680" spans="2:6">
      <c r="B680" s="21"/>
      <c r="C680" s="21"/>
      <c r="D680" s="21"/>
      <c r="E680" s="21"/>
      <c r="F680" s="21"/>
    </row>
    <row r="681" spans="2:6">
      <c r="B681" s="21"/>
      <c r="C681" s="21"/>
      <c r="D681" s="21"/>
      <c r="E681" s="21"/>
      <c r="F681" s="21"/>
    </row>
    <row r="682" spans="2:6">
      <c r="B682" s="21"/>
      <c r="C682" s="21"/>
      <c r="D682" s="21"/>
      <c r="E682" s="21"/>
      <c r="F682" s="21"/>
    </row>
    <row r="683" spans="2:6">
      <c r="B683" s="21"/>
      <c r="C683" s="21"/>
      <c r="D683" s="21"/>
      <c r="E683" s="21"/>
      <c r="F683" s="21"/>
    </row>
    <row r="684" spans="2:6">
      <c r="B684" s="21"/>
      <c r="C684" s="21"/>
      <c r="D684" s="21"/>
      <c r="E684" s="21"/>
      <c r="F684" s="21"/>
    </row>
    <row r="685" spans="2:6">
      <c r="B685" s="21"/>
      <c r="C685" s="21"/>
      <c r="D685" s="21"/>
      <c r="E685" s="21"/>
      <c r="F685" s="21"/>
    </row>
    <row r="686" spans="2:6">
      <c r="B686" s="21"/>
      <c r="C686" s="21"/>
      <c r="D686" s="21"/>
      <c r="E686" s="21"/>
      <c r="F686" s="21"/>
    </row>
    <row r="687" spans="2:6">
      <c r="B687" s="21"/>
      <c r="C687" s="21"/>
      <c r="D687" s="21"/>
      <c r="E687" s="21"/>
      <c r="F687" s="21"/>
    </row>
    <row r="688" spans="2:6">
      <c r="B688" s="21"/>
      <c r="C688" s="21"/>
      <c r="D688" s="21"/>
      <c r="E688" s="21"/>
      <c r="F688" s="21"/>
    </row>
    <row r="689" spans="2:6">
      <c r="B689" s="21"/>
      <c r="C689" s="21"/>
      <c r="D689" s="21"/>
      <c r="E689" s="21"/>
      <c r="F689" s="21"/>
    </row>
    <row r="690" spans="2:6">
      <c r="B690" s="21"/>
      <c r="C690" s="21"/>
      <c r="D690" s="21"/>
      <c r="E690" s="21"/>
      <c r="F690" s="21"/>
    </row>
    <row r="691" spans="2:6">
      <c r="B691" s="21"/>
      <c r="C691" s="21"/>
      <c r="D691" s="21"/>
      <c r="E691" s="21"/>
      <c r="F691" s="21"/>
    </row>
    <row r="692" spans="2:6">
      <c r="B692" s="21"/>
      <c r="C692" s="21"/>
      <c r="D692" s="21"/>
      <c r="E692" s="21"/>
      <c r="F692" s="21"/>
    </row>
    <row r="693" spans="2:6">
      <c r="B693" s="21"/>
      <c r="C693" s="21"/>
      <c r="D693" s="21"/>
      <c r="E693" s="21"/>
      <c r="F693" s="21"/>
    </row>
    <row r="694" spans="2:6">
      <c r="B694" s="21"/>
      <c r="C694" s="21"/>
      <c r="D694" s="21"/>
      <c r="E694" s="21"/>
      <c r="F694" s="21"/>
    </row>
    <row r="695" spans="2:6">
      <c r="B695" s="21"/>
      <c r="C695" s="21"/>
      <c r="D695" s="21"/>
      <c r="E695" s="21"/>
      <c r="F695" s="21"/>
    </row>
    <row r="696" spans="2:6">
      <c r="B696" s="21"/>
      <c r="C696" s="21"/>
      <c r="D696" s="21"/>
      <c r="E696" s="21"/>
      <c r="F696" s="21"/>
    </row>
    <row r="697" spans="2:6">
      <c r="B697" s="21"/>
      <c r="C697" s="21"/>
      <c r="D697" s="21"/>
      <c r="E697" s="21"/>
      <c r="F697" s="21"/>
    </row>
    <row r="698" spans="2:6">
      <c r="B698" s="21"/>
      <c r="C698" s="21"/>
      <c r="D698" s="21"/>
      <c r="E698" s="21"/>
      <c r="F698" s="21"/>
    </row>
    <row r="699" spans="2:6">
      <c r="B699" s="21"/>
      <c r="C699" s="21"/>
      <c r="D699" s="21"/>
      <c r="E699" s="21"/>
      <c r="F699" s="21"/>
    </row>
    <row r="700" spans="2:6">
      <c r="B700" s="21"/>
      <c r="C700" s="21"/>
      <c r="D700" s="21"/>
      <c r="E700" s="21"/>
      <c r="F700" s="21"/>
    </row>
    <row r="701" spans="2:6">
      <c r="B701" s="21"/>
      <c r="C701" s="21"/>
      <c r="D701" s="21"/>
      <c r="E701" s="21"/>
      <c r="F701" s="21"/>
    </row>
    <row r="702" spans="2:6">
      <c r="B702" s="21"/>
      <c r="C702" s="21"/>
      <c r="D702" s="21"/>
      <c r="E702" s="21"/>
      <c r="F702" s="21"/>
    </row>
    <row r="703" spans="2:6">
      <c r="B703" s="21"/>
      <c r="C703" s="21"/>
      <c r="D703" s="21"/>
      <c r="E703" s="21"/>
      <c r="F703" s="21"/>
    </row>
    <row r="704" spans="2:6">
      <c r="B704" s="21"/>
      <c r="C704" s="21"/>
      <c r="D704" s="21"/>
      <c r="E704" s="21"/>
      <c r="F704" s="21"/>
    </row>
    <row r="705" spans="2:6">
      <c r="B705" s="21"/>
      <c r="C705" s="21"/>
      <c r="D705" s="21"/>
      <c r="E705" s="21"/>
      <c r="F705" s="21"/>
    </row>
    <row r="706" spans="2:6">
      <c r="B706" s="21"/>
      <c r="C706" s="21"/>
      <c r="D706" s="21"/>
      <c r="E706" s="21"/>
      <c r="F706" s="21"/>
    </row>
    <row r="707" spans="2:6">
      <c r="B707" s="21"/>
      <c r="C707" s="21"/>
      <c r="D707" s="21"/>
      <c r="E707" s="21"/>
      <c r="F707" s="21"/>
    </row>
    <row r="708" spans="2:6">
      <c r="B708" s="21"/>
      <c r="C708" s="21"/>
      <c r="D708" s="21"/>
      <c r="E708" s="21"/>
      <c r="F708" s="21"/>
    </row>
    <row r="709" spans="2:6">
      <c r="B709" s="21"/>
      <c r="C709" s="21"/>
      <c r="D709" s="21"/>
      <c r="E709" s="21"/>
      <c r="F709" s="21"/>
    </row>
    <row r="710" spans="2:6">
      <c r="B710" s="21"/>
      <c r="C710" s="21"/>
      <c r="D710" s="21"/>
      <c r="E710" s="21"/>
      <c r="F710" s="21"/>
    </row>
    <row r="711" spans="2:6">
      <c r="B711" s="21"/>
      <c r="C711" s="21"/>
      <c r="D711" s="21"/>
      <c r="E711" s="21"/>
      <c r="F711" s="21"/>
    </row>
    <row r="712" spans="2:6">
      <c r="B712" s="21"/>
      <c r="C712" s="21"/>
      <c r="D712" s="21"/>
      <c r="E712" s="21"/>
      <c r="F712" s="21"/>
    </row>
    <row r="713" spans="2:6">
      <c r="B713" s="21"/>
      <c r="C713" s="21"/>
      <c r="D713" s="21"/>
      <c r="E713" s="21"/>
      <c r="F713" s="21"/>
    </row>
    <row r="714" spans="2:6">
      <c r="B714" s="21"/>
      <c r="C714" s="21"/>
      <c r="D714" s="21"/>
      <c r="E714" s="21"/>
      <c r="F714" s="21"/>
    </row>
    <row r="715" spans="2:6">
      <c r="B715" s="21"/>
      <c r="C715" s="3"/>
      <c r="D715" s="21"/>
      <c r="E715" s="21"/>
      <c r="F715" s="21"/>
    </row>
    <row r="716" spans="2:6">
      <c r="B716" s="3"/>
      <c r="C716" s="21"/>
      <c r="D716" s="21"/>
      <c r="E716" s="21"/>
      <c r="F716" s="21"/>
    </row>
    <row r="717" spans="2:6">
      <c r="B717" s="21"/>
      <c r="C717" s="21"/>
      <c r="D717" s="21"/>
      <c r="E717" s="21"/>
      <c r="F717" s="21"/>
    </row>
    <row r="718" spans="2:6">
      <c r="B718" s="21"/>
      <c r="C718" s="21"/>
      <c r="D718" s="21"/>
      <c r="E718" s="21"/>
      <c r="F718" s="21"/>
    </row>
    <row r="719" spans="2:6">
      <c r="B719" s="21"/>
      <c r="C719" s="21"/>
      <c r="D719" s="21"/>
      <c r="E719" s="21"/>
      <c r="F719" s="21"/>
    </row>
    <row r="720" spans="2:6">
      <c r="B720" s="21"/>
      <c r="C720" s="21"/>
      <c r="D720" s="21"/>
      <c r="E720" s="21"/>
      <c r="F720" s="21"/>
    </row>
    <row r="721" spans="2:6">
      <c r="B721" s="21"/>
      <c r="C721" s="21"/>
      <c r="D721" s="21"/>
      <c r="E721" s="21"/>
      <c r="F721" s="21"/>
    </row>
    <row r="722" spans="2:6">
      <c r="B722" s="21"/>
      <c r="C722" s="21"/>
      <c r="D722" s="21"/>
      <c r="E722" s="21"/>
      <c r="F722" s="21"/>
    </row>
    <row r="723" spans="2:6">
      <c r="B723" s="21"/>
      <c r="C723" s="21"/>
      <c r="D723" s="21"/>
      <c r="E723" s="21"/>
      <c r="F723" s="21"/>
    </row>
    <row r="724" spans="2:6">
      <c r="B724" s="21"/>
      <c r="C724" s="21"/>
      <c r="D724" s="21"/>
      <c r="E724" s="21"/>
      <c r="F724" s="21"/>
    </row>
    <row r="725" spans="2:6">
      <c r="B725" s="21"/>
      <c r="C725" s="21"/>
      <c r="D725" s="21"/>
      <c r="E725" s="21"/>
      <c r="F725" s="21"/>
    </row>
    <row r="726" spans="2:6">
      <c r="B726" s="21"/>
      <c r="C726" s="21"/>
      <c r="D726" s="21"/>
      <c r="E726" s="21"/>
      <c r="F726" s="21"/>
    </row>
    <row r="727" spans="2:6">
      <c r="B727" s="21"/>
      <c r="C727" s="21"/>
      <c r="D727" s="21"/>
      <c r="E727" s="21"/>
      <c r="F727" s="21"/>
    </row>
    <row r="728" spans="2:6">
      <c r="B728" s="21"/>
      <c r="C728" s="21"/>
      <c r="D728" s="21"/>
      <c r="E728" s="21"/>
      <c r="F728" s="21"/>
    </row>
    <row r="729" spans="2:6">
      <c r="B729" s="21"/>
      <c r="C729" s="21"/>
      <c r="D729" s="21"/>
      <c r="E729" s="21"/>
      <c r="F729" s="21"/>
    </row>
    <row r="730" spans="2:6">
      <c r="B730" s="21"/>
      <c r="C730" s="21"/>
      <c r="D730" s="21"/>
      <c r="E730" s="21"/>
      <c r="F730" s="21"/>
    </row>
    <row r="731" spans="2:6">
      <c r="B731" s="21"/>
      <c r="C731" s="21"/>
      <c r="D731" s="21"/>
      <c r="E731" s="21"/>
      <c r="F731" s="21"/>
    </row>
    <row r="732" spans="2:6">
      <c r="B732" s="21"/>
      <c r="C732" s="21"/>
      <c r="D732" s="21"/>
      <c r="E732" s="21"/>
      <c r="F732" s="21"/>
    </row>
    <row r="733" spans="2:6">
      <c r="B733" s="21"/>
      <c r="C733" s="21"/>
      <c r="D733" s="21"/>
      <c r="E733" s="21"/>
      <c r="F733" s="21"/>
    </row>
    <row r="734" spans="2:6">
      <c r="B734" s="21"/>
      <c r="C734" s="21"/>
      <c r="D734" s="21"/>
      <c r="E734" s="21"/>
      <c r="F734" s="21"/>
    </row>
    <row r="735" spans="2:6">
      <c r="B735" s="21"/>
      <c r="C735" s="21"/>
      <c r="D735" s="21"/>
      <c r="E735" s="21"/>
      <c r="F735" s="21"/>
    </row>
    <row r="736" spans="2:6">
      <c r="B736" s="21"/>
      <c r="C736" s="21"/>
      <c r="D736" s="21"/>
      <c r="E736" s="21"/>
      <c r="F736" s="21"/>
    </row>
    <row r="737" spans="2:6">
      <c r="B737" s="21"/>
      <c r="C737" s="21"/>
      <c r="D737" s="21"/>
      <c r="E737" s="21"/>
      <c r="F737" s="21"/>
    </row>
    <row r="738" spans="2:6">
      <c r="B738" s="21"/>
      <c r="C738" s="21"/>
      <c r="D738" s="21"/>
      <c r="E738" s="21"/>
      <c r="F738" s="21"/>
    </row>
    <row r="739" spans="2:6">
      <c r="B739" s="21"/>
      <c r="C739" s="21"/>
      <c r="D739" s="21"/>
      <c r="E739" s="21"/>
      <c r="F739" s="21"/>
    </row>
    <row r="740" spans="2:6">
      <c r="B740" s="21"/>
      <c r="C740" s="21"/>
      <c r="D740" s="21"/>
      <c r="E740" s="21"/>
      <c r="F740" s="21"/>
    </row>
    <row r="741" spans="2:6">
      <c r="B741" s="21"/>
      <c r="C741" s="21"/>
      <c r="D741" s="21"/>
      <c r="E741" s="21"/>
      <c r="F741" s="21"/>
    </row>
    <row r="742" spans="2:6">
      <c r="B742" s="21"/>
      <c r="C742" s="21"/>
      <c r="D742" s="21"/>
      <c r="E742" s="21"/>
      <c r="F742" s="21"/>
    </row>
    <row r="743" spans="2:6">
      <c r="B743" s="21"/>
      <c r="C743" s="21"/>
      <c r="D743" s="21"/>
      <c r="E743" s="21"/>
      <c r="F743" s="21"/>
    </row>
    <row r="744" spans="2:6">
      <c r="B744" s="21"/>
      <c r="C744" s="21"/>
      <c r="D744" s="21"/>
      <c r="E744" s="21"/>
      <c r="F744" s="21"/>
    </row>
    <row r="745" spans="2:6">
      <c r="B745" s="21"/>
      <c r="C745" s="21"/>
      <c r="D745" s="21"/>
      <c r="E745" s="21"/>
      <c r="F745" s="21"/>
    </row>
    <row r="746" spans="2:6">
      <c r="B746" s="21"/>
      <c r="C746" s="21"/>
      <c r="D746" s="21"/>
      <c r="E746" s="21"/>
      <c r="F746" s="21"/>
    </row>
    <row r="747" spans="2:6">
      <c r="B747" s="21"/>
      <c r="C747" s="21"/>
      <c r="D747" s="21"/>
      <c r="E747" s="21"/>
      <c r="F747" s="21"/>
    </row>
    <row r="748" spans="2:6">
      <c r="B748" s="21"/>
      <c r="C748" s="21"/>
      <c r="D748" s="21"/>
      <c r="E748" s="21"/>
      <c r="F748" s="21"/>
    </row>
    <row r="749" spans="2:6">
      <c r="B749" s="21"/>
      <c r="C749" s="21"/>
      <c r="D749" s="21"/>
      <c r="E749" s="21"/>
      <c r="F749" s="21"/>
    </row>
    <row r="750" spans="2:6">
      <c r="B750" s="21"/>
      <c r="C750" s="21"/>
      <c r="D750" s="21"/>
      <c r="E750" s="21"/>
      <c r="F750" s="21"/>
    </row>
    <row r="751" spans="2:6">
      <c r="B751" s="21"/>
      <c r="C751" s="21"/>
      <c r="D751" s="21"/>
      <c r="E751" s="21"/>
      <c r="F751" s="21"/>
    </row>
    <row r="752" spans="2:6">
      <c r="B752" s="21"/>
      <c r="C752" s="21"/>
      <c r="D752" s="21"/>
      <c r="E752" s="21"/>
      <c r="F752" s="21"/>
    </row>
    <row r="753" spans="2:6">
      <c r="B753" s="21"/>
      <c r="C753" s="21"/>
      <c r="D753" s="21"/>
      <c r="E753" s="21"/>
      <c r="F753" s="21"/>
    </row>
    <row r="754" spans="2:6">
      <c r="B754" s="21"/>
      <c r="C754" s="21"/>
      <c r="D754" s="21"/>
      <c r="E754" s="21"/>
      <c r="F754" s="21"/>
    </row>
    <row r="755" spans="2:6">
      <c r="B755" s="21"/>
      <c r="C755" s="21"/>
      <c r="D755" s="21"/>
      <c r="E755" s="21"/>
      <c r="F755" s="21"/>
    </row>
    <row r="756" spans="2:6">
      <c r="B756" s="21"/>
      <c r="C756" s="21"/>
      <c r="D756" s="21"/>
      <c r="E756" s="21"/>
      <c r="F756" s="21"/>
    </row>
    <row r="757" spans="2:6">
      <c r="B757" s="21"/>
      <c r="C757" s="21"/>
      <c r="D757" s="21"/>
      <c r="E757" s="21"/>
      <c r="F757" s="21"/>
    </row>
    <row r="758" spans="2:6">
      <c r="B758" s="21"/>
      <c r="C758" s="21"/>
      <c r="D758" s="21"/>
      <c r="E758" s="21"/>
      <c r="F758" s="21"/>
    </row>
    <row r="759" spans="2:6">
      <c r="B759" s="21"/>
      <c r="C759" s="21"/>
      <c r="D759" s="21"/>
      <c r="E759" s="21"/>
      <c r="F759" s="21"/>
    </row>
    <row r="760" spans="2:6">
      <c r="B760" s="21"/>
      <c r="C760" s="21"/>
      <c r="D760" s="21"/>
      <c r="E760" s="21"/>
      <c r="F760" s="21"/>
    </row>
    <row r="761" spans="2:6">
      <c r="B761" s="21"/>
      <c r="C761" s="21"/>
      <c r="D761" s="21"/>
      <c r="E761" s="21"/>
      <c r="F761" s="21"/>
    </row>
    <row r="762" spans="2:6">
      <c r="B762" s="21"/>
      <c r="C762" s="21"/>
      <c r="D762" s="21"/>
      <c r="E762" s="21"/>
      <c r="F762" s="21"/>
    </row>
    <row r="763" spans="2:6">
      <c r="B763" s="21"/>
      <c r="C763" s="21"/>
      <c r="D763" s="21"/>
      <c r="E763" s="21"/>
      <c r="F763" s="21"/>
    </row>
    <row r="764" spans="2:6">
      <c r="B764" s="21"/>
      <c r="C764" s="21"/>
      <c r="D764" s="21"/>
      <c r="E764" s="21"/>
      <c r="F764" s="21"/>
    </row>
    <row r="765" spans="2:6">
      <c r="B765" s="21"/>
      <c r="C765" s="21"/>
      <c r="D765" s="21"/>
      <c r="E765" s="21"/>
      <c r="F765" s="21"/>
    </row>
    <row r="766" spans="2:6">
      <c r="B766" s="21"/>
      <c r="C766" s="21"/>
      <c r="D766" s="21"/>
      <c r="E766" s="21"/>
      <c r="F766" s="21"/>
    </row>
    <row r="767" spans="2:6">
      <c r="B767" s="21"/>
      <c r="C767" s="21"/>
      <c r="D767" s="21"/>
      <c r="E767" s="21"/>
      <c r="F767" s="21"/>
    </row>
    <row r="768" spans="2:6">
      <c r="B768" s="21"/>
    </row>
  </sheetData>
  <sheetProtection sheet="1" objects="1" scenarios="1"/>
  <sortState xmlns:xlrd2="http://schemas.microsoft.com/office/spreadsheetml/2017/richdata2" ref="B5:L83">
    <sortCondition ref="B5:B83"/>
  </sortState>
  <mergeCells count="1">
    <mergeCell ref="B86:L8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499984740745262"/>
    <pageSetUpPr fitToPage="1"/>
  </sheetPr>
  <dimension ref="A1:T97"/>
  <sheetViews>
    <sheetView showGridLines="0" showRowColHeaders="0" tabSelected="1" zoomScale="80" zoomScaleNormal="80" workbookViewId="0">
      <pane xSplit="17" ySplit="2" topLeftCell="R3" activePane="bottomRight" state="frozen"/>
      <selection pane="topRight" activeCell="R1" sqref="R1"/>
      <selection pane="bottomLeft" activeCell="A3" sqref="A3"/>
      <selection pane="bottomRight" activeCell="R1" sqref="R1"/>
    </sheetView>
  </sheetViews>
  <sheetFormatPr defaultColWidth="9" defaultRowHeight="14.4"/>
  <cols>
    <col min="1" max="1" width="2.109375" style="22" customWidth="1"/>
    <col min="2" max="8" width="9" style="22"/>
    <col min="9" max="9" width="2.21875" style="22" bestFit="1" customWidth="1"/>
    <col min="10" max="10" width="12.33203125" style="22" bestFit="1" customWidth="1"/>
    <col min="11" max="13" width="9" style="22"/>
    <col min="14" max="14" width="9" style="23"/>
    <col min="15" max="16384" width="9" style="22"/>
  </cols>
  <sheetData>
    <row r="1" spans="1:20" ht="25.5" customHeight="1">
      <c r="A1"/>
      <c r="B1" s="138" t="s">
        <v>141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24"/>
      <c r="S1" s="24"/>
    </row>
    <row r="2" spans="1:20" ht="23.25" customHeight="1">
      <c r="A2"/>
      <c r="B2" s="137" t="s">
        <v>91</v>
      </c>
      <c r="C2" s="137"/>
      <c r="D2" s="137"/>
      <c r="E2" s="137"/>
      <c r="F2" s="137"/>
      <c r="G2" s="25"/>
      <c r="H2" s="24"/>
      <c r="I2" s="24"/>
      <c r="J2" s="139" t="str">
        <f>CONCATENATE("Family Offence ",IF(N3=1,"Numbers","Rates")," for 2023/24, in Ranked Order")</f>
        <v>Family Offence Rates for 2023/24, in Ranked Order</v>
      </c>
      <c r="K2" s="139"/>
      <c r="L2" s="139"/>
      <c r="M2" s="139"/>
      <c r="N2" s="139"/>
      <c r="O2" s="139"/>
      <c r="P2" s="139"/>
      <c r="Q2" s="139"/>
      <c r="R2" s="24"/>
      <c r="S2" s="24"/>
    </row>
    <row r="3" spans="1:20">
      <c r="A3" s="24"/>
      <c r="B3" s="26">
        <v>26</v>
      </c>
      <c r="C3" s="24"/>
      <c r="D3" s="24"/>
      <c r="E3" s="26">
        <v>80</v>
      </c>
      <c r="F3" s="24"/>
      <c r="G3" s="24"/>
      <c r="H3" s="24"/>
      <c r="I3" s="24"/>
      <c r="J3" s="24"/>
      <c r="K3" s="27">
        <v>2</v>
      </c>
      <c r="L3" s="24"/>
      <c r="M3" s="24"/>
      <c r="N3" s="28">
        <v>2</v>
      </c>
      <c r="O3" s="24"/>
      <c r="P3" s="24"/>
      <c r="Q3" s="24"/>
      <c r="R3" s="29" t="s">
        <v>92</v>
      </c>
      <c r="S3" s="29" t="s">
        <v>94</v>
      </c>
      <c r="T3" s="104"/>
    </row>
    <row r="4" spans="1:20" ht="6.7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102"/>
      <c r="O4" s="24"/>
      <c r="P4" s="24"/>
      <c r="Q4" s="24"/>
      <c r="R4" s="105" t="s">
        <v>88</v>
      </c>
      <c r="S4" s="29" t="s">
        <v>95</v>
      </c>
      <c r="T4" s="104"/>
    </row>
    <row r="5" spans="1:20">
      <c r="A5" s="24"/>
      <c r="B5" s="26">
        <v>2</v>
      </c>
      <c r="C5" s="24"/>
      <c r="D5" s="24"/>
      <c r="E5" s="26">
        <v>2</v>
      </c>
      <c r="F5" s="24"/>
      <c r="G5" s="24"/>
      <c r="H5" s="24"/>
      <c r="I5" s="112">
        <v>1</v>
      </c>
      <c r="J5" s="113" t="s">
        <v>14</v>
      </c>
      <c r="K5" s="114">
        <f>IF($N$3=1,VLOOKUP($I5,Data!$A$5:$AJ$84,28+$K$3),VLOOKUP($I5,Data!$A$105:$AJ$184,28+$K$3))</f>
        <v>1001.3654984069186</v>
      </c>
      <c r="L5" s="114">
        <f>K5+0.00001*I5</f>
        <v>1001.3655084069186</v>
      </c>
      <c r="M5" s="114">
        <f>RANK(L5,L$5:L$83)</f>
        <v>14</v>
      </c>
      <c r="N5" s="115" t="str">
        <f>VLOOKUP(MATCH(I5,M$5:M$83,0),$I$5:$M$83,2)</f>
        <v>Latrobe</v>
      </c>
      <c r="O5" s="114">
        <f>VLOOKUP(MATCH(I5,M$5:M$83,0),$I$5:$M$83,3)</f>
        <v>1621.1582260664843</v>
      </c>
      <c r="P5" s="24"/>
      <c r="Q5" s="24"/>
      <c r="R5" s="105"/>
      <c r="S5" s="100"/>
      <c r="T5" s="104"/>
    </row>
    <row r="6" spans="1:20">
      <c r="A6" s="24"/>
      <c r="B6" s="24"/>
      <c r="C6" s="24"/>
      <c r="D6" s="24"/>
      <c r="E6" s="24"/>
      <c r="F6" s="24"/>
      <c r="G6" s="24"/>
      <c r="H6" s="24"/>
      <c r="I6" s="112">
        <v>2</v>
      </c>
      <c r="J6" s="113" t="s">
        <v>49</v>
      </c>
      <c r="K6" s="114">
        <f>IF($N$3=1,VLOOKUP($I6,Data!$A$5:$AJ$84,28+$K$3),VLOOKUP($I6,Data!$A$105:$AJ$184,28+$K$3))</f>
        <v>1129.8467859282719</v>
      </c>
      <c r="L6" s="114">
        <f t="shared" ref="L6:L69" si="0">K6+0.00001*I6</f>
        <v>1129.8468059282718</v>
      </c>
      <c r="M6" s="114">
        <f t="shared" ref="M6:M69" si="1">RANK(L6,L$5:L$83)</f>
        <v>9</v>
      </c>
      <c r="N6" s="115" t="str">
        <f t="shared" ref="N6:N69" si="2">VLOOKUP(MATCH(I6,M$5:M$83,0),$I$5:$M$83,2)</f>
        <v>Horsham</v>
      </c>
      <c r="O6" s="114">
        <f t="shared" ref="O6:O69" si="3">VLOOKUP(MATCH(I6,M$5:M$83,0),$I$5:$M$83,3)</f>
        <v>1511.1986217080973</v>
      </c>
      <c r="P6" s="24"/>
      <c r="Q6" s="24"/>
      <c r="R6" s="24"/>
      <c r="S6" s="24"/>
    </row>
    <row r="7" spans="1:20">
      <c r="A7" s="100"/>
      <c r="B7" s="108"/>
      <c r="C7" s="109" t="str">
        <f>CONCATENATE(INDEX(Data!B105:B184,'Family &amp; non-Family Violence'!B3),": ",INDEX(S3:S4,B5))</f>
        <v>Greater Dandenong: Family offences</v>
      </c>
      <c r="D7" s="100"/>
      <c r="E7" s="109" t="str">
        <f>CONCATENATE(INDEX(Data!B105:B184,'Family &amp; non-Family Violence'!E3),": ",INDEX(S3:S4,E5))</f>
        <v>Victoria: Family offences</v>
      </c>
      <c r="F7" s="100"/>
      <c r="G7" s="100"/>
      <c r="H7" s="24"/>
      <c r="I7" s="112">
        <v>3</v>
      </c>
      <c r="J7" s="113" t="s">
        <v>50</v>
      </c>
      <c r="K7" s="114">
        <f>IF($N$3=1,VLOOKUP($I7,Data!$A$5:$AJ$84,28+$K$3),VLOOKUP($I7,Data!$A$105:$AJ$184,28+$K$3))</f>
        <v>781.29629159365811</v>
      </c>
      <c r="L7" s="114">
        <f t="shared" si="0"/>
        <v>781.29632159365815</v>
      </c>
      <c r="M7" s="114">
        <f t="shared" si="1"/>
        <v>29</v>
      </c>
      <c r="N7" s="115" t="str">
        <f t="shared" si="2"/>
        <v>East Gippsland</v>
      </c>
      <c r="O7" s="114">
        <f t="shared" si="3"/>
        <v>1405.0712702576302</v>
      </c>
      <c r="P7" s="24"/>
      <c r="Q7" s="24"/>
      <c r="R7" s="24"/>
      <c r="S7" s="24"/>
    </row>
    <row r="8" spans="1:20">
      <c r="A8" s="101">
        <v>1</v>
      </c>
      <c r="B8" s="110" t="s">
        <v>81</v>
      </c>
      <c r="C8" s="111">
        <f>VLOOKUP($B$3,Data!$A$105:$AJ$184,$A8*2+$B$5)</f>
        <v>508.35407038748667</v>
      </c>
      <c r="D8" s="100"/>
      <c r="E8" s="111">
        <f>VLOOKUP($E$3,Data!$A$105:$AJ$184,$A8*2+$E$5)</f>
        <v>263.82377120763618</v>
      </c>
      <c r="F8" s="100"/>
      <c r="G8" s="100"/>
      <c r="H8" s="24"/>
      <c r="I8" s="112">
        <v>4</v>
      </c>
      <c r="J8" s="113" t="s">
        <v>0</v>
      </c>
      <c r="K8" s="114">
        <f>IF($N$3=1,VLOOKUP($I8,Data!$A$5:$AJ$84,28+$K$3),VLOOKUP($I8,Data!$A$105:$AJ$184,28+$K$3))</f>
        <v>364.19191061866326</v>
      </c>
      <c r="L8" s="114">
        <f t="shared" si="0"/>
        <v>364.19195061866327</v>
      </c>
      <c r="M8" s="114">
        <f t="shared" si="1"/>
        <v>64</v>
      </c>
      <c r="N8" s="115" t="str">
        <f t="shared" si="2"/>
        <v>Swan Hill</v>
      </c>
      <c r="O8" s="114">
        <f t="shared" si="3"/>
        <v>1390.7222326984727</v>
      </c>
      <c r="P8" s="24"/>
      <c r="Q8" s="24"/>
      <c r="R8" s="24"/>
      <c r="S8" s="24"/>
    </row>
    <row r="9" spans="1:20">
      <c r="A9" s="101">
        <v>2</v>
      </c>
      <c r="B9" s="110" t="s">
        <v>82</v>
      </c>
      <c r="C9" s="111">
        <f>VLOOKUP($B$3,Data!$A$105:$AJ$184,$A9*2+$B$5)</f>
        <v>709.02090594778076</v>
      </c>
      <c r="D9" s="100"/>
      <c r="E9" s="111">
        <f>VLOOKUP($E$3,Data!$A$105:$AJ$184,$A9*2+$E$5)</f>
        <v>392.48221008740182</v>
      </c>
      <c r="F9" s="100"/>
      <c r="G9" s="100"/>
      <c r="H9" s="24"/>
      <c r="I9" s="112">
        <v>5</v>
      </c>
      <c r="J9" s="113" t="s">
        <v>15</v>
      </c>
      <c r="K9" s="114">
        <f>IF($N$3=1,VLOOKUP($I9,Data!$A$5:$AJ$84,28+$K$3),VLOOKUP($I9,Data!$A$105:$AJ$184,28+$K$3))</f>
        <v>1057.8295771022022</v>
      </c>
      <c r="L9" s="114">
        <f t="shared" si="0"/>
        <v>1057.8296271022023</v>
      </c>
      <c r="M9" s="114">
        <f t="shared" si="1"/>
        <v>12</v>
      </c>
      <c r="N9" s="115" t="str">
        <f t="shared" si="2"/>
        <v>Northern Grampians</v>
      </c>
      <c r="O9" s="114">
        <f t="shared" si="3"/>
        <v>1372.1693745264752</v>
      </c>
      <c r="P9" s="24"/>
      <c r="Q9" s="24"/>
      <c r="R9" s="24"/>
      <c r="S9" s="24"/>
    </row>
    <row r="10" spans="1:20">
      <c r="A10" s="101">
        <v>3</v>
      </c>
      <c r="B10" s="110" t="s">
        <v>83</v>
      </c>
      <c r="C10" s="111">
        <f>VLOOKUP($B$3,Data!$A$105:$AJ$184,$A10*2+$B$5)</f>
        <v>698.09234171965716</v>
      </c>
      <c r="D10" s="100"/>
      <c r="E10" s="111">
        <f>VLOOKUP($E$3,Data!$A$105:$AJ$184,$A10*2+$E$5)</f>
        <v>463.00759464545274</v>
      </c>
      <c r="F10" s="100"/>
      <c r="G10" s="100"/>
      <c r="H10" s="24"/>
      <c r="I10" s="112">
        <v>6</v>
      </c>
      <c r="J10" s="113" t="s">
        <v>16</v>
      </c>
      <c r="K10" s="114">
        <f>IF($N$3=1,VLOOKUP($I10,Data!$A$5:$AJ$84,28+$K$3),VLOOKUP($I10,Data!$A$105:$AJ$184,28+$K$3))</f>
        <v>959.69922828309484</v>
      </c>
      <c r="L10" s="114">
        <f t="shared" si="0"/>
        <v>959.6992882830948</v>
      </c>
      <c r="M10" s="114">
        <f t="shared" si="1"/>
        <v>16</v>
      </c>
      <c r="N10" s="115" t="str">
        <f t="shared" si="2"/>
        <v>Colac-Otway</v>
      </c>
      <c r="O10" s="114">
        <f t="shared" si="3"/>
        <v>1297.5351322228707</v>
      </c>
      <c r="P10" s="24"/>
      <c r="Q10" s="24"/>
      <c r="R10" s="24"/>
      <c r="S10" s="24"/>
    </row>
    <row r="11" spans="1:20">
      <c r="A11" s="101">
        <v>4</v>
      </c>
      <c r="B11" s="110" t="s">
        <v>84</v>
      </c>
      <c r="C11" s="111">
        <f>VLOOKUP($B$3,Data!$A$105:$AJ$184,$A11*2+$B$5)</f>
        <v>798.08078949341302</v>
      </c>
      <c r="D11" s="100"/>
      <c r="E11" s="111">
        <f>VLOOKUP($E$3,Data!$A$105:$AJ$184,$A11*2+$E$5)</f>
        <v>498.53470100385232</v>
      </c>
      <c r="F11" s="100"/>
      <c r="G11" s="100"/>
      <c r="H11" s="24"/>
      <c r="I11" s="112">
        <v>7</v>
      </c>
      <c r="J11" s="113" t="s">
        <v>39</v>
      </c>
      <c r="K11" s="114">
        <f>IF($N$3=1,VLOOKUP($I11,Data!$A$5:$AJ$84,28+$K$3),VLOOKUP($I11,Data!$A$105:$AJ$184,28+$K$3))</f>
        <v>271.40555470308425</v>
      </c>
      <c r="L11" s="114">
        <f t="shared" si="0"/>
        <v>271.40562470308424</v>
      </c>
      <c r="M11" s="114">
        <f t="shared" si="1"/>
        <v>74</v>
      </c>
      <c r="N11" s="115" t="str">
        <f t="shared" si="2"/>
        <v>Mildura</v>
      </c>
      <c r="O11" s="114">
        <f t="shared" si="3"/>
        <v>1266.6365500225875</v>
      </c>
      <c r="P11" s="24"/>
      <c r="Q11" s="24"/>
      <c r="R11" s="24"/>
      <c r="S11" s="24"/>
    </row>
    <row r="12" spans="1:20">
      <c r="A12" s="101">
        <v>5</v>
      </c>
      <c r="B12" s="110" t="s">
        <v>85</v>
      </c>
      <c r="C12" s="111">
        <f>VLOOKUP($B$3,Data!$A$105:$AJ$184,$A12*2+$B$5)</f>
        <v>807.26066426784746</v>
      </c>
      <c r="D12" s="100"/>
      <c r="E12" s="111">
        <f>VLOOKUP($E$3,Data!$A$105:$AJ$184,$A12*2+$E$5)</f>
        <v>518.58484915350368</v>
      </c>
      <c r="F12" s="100"/>
      <c r="G12" s="100"/>
      <c r="H12" s="24"/>
      <c r="I12" s="112">
        <v>8</v>
      </c>
      <c r="J12" s="113" t="s">
        <v>17</v>
      </c>
      <c r="K12" s="114">
        <f>IF($N$3=1,VLOOKUP($I12,Data!$A$5:$AJ$84,28+$K$3),VLOOKUP($I12,Data!$A$105:$AJ$184,28+$K$3))</f>
        <v>860.34826897928281</v>
      </c>
      <c r="L12" s="114">
        <f t="shared" si="0"/>
        <v>860.34834897928283</v>
      </c>
      <c r="M12" s="114">
        <f t="shared" si="1"/>
        <v>24</v>
      </c>
      <c r="N12" s="115" t="str">
        <f t="shared" si="2"/>
        <v>Wellington</v>
      </c>
      <c r="O12" s="114">
        <f t="shared" si="3"/>
        <v>1242.3033561703235</v>
      </c>
      <c r="P12" s="24"/>
      <c r="Q12" s="24"/>
      <c r="R12" s="24"/>
      <c r="S12" s="24"/>
    </row>
    <row r="13" spans="1:20">
      <c r="A13" s="101">
        <v>6</v>
      </c>
      <c r="B13" s="110" t="s">
        <v>110</v>
      </c>
      <c r="C13" s="111">
        <f>VLOOKUP($B$3,Data!$A$105:$AJ$184,$A13*2+$B$5)</f>
        <v>944.42659813684554</v>
      </c>
      <c r="D13" s="100"/>
      <c r="E13" s="111">
        <f>VLOOKUP($E$3,Data!$A$105:$AJ$184,$A13*2+$E$5)</f>
        <v>588.17365654217156</v>
      </c>
      <c r="F13" s="100"/>
      <c r="G13" s="100"/>
      <c r="H13" s="24"/>
      <c r="I13" s="112">
        <v>9</v>
      </c>
      <c r="J13" s="113" t="s">
        <v>18</v>
      </c>
      <c r="K13" s="114">
        <f>IF($N$3=1,VLOOKUP($I13,Data!$A$5:$AJ$84,28+$K$3),VLOOKUP($I13,Data!$A$105:$AJ$184,28+$K$3))</f>
        <v>216.00004583555349</v>
      </c>
      <c r="L13" s="114">
        <f t="shared" si="0"/>
        <v>216.00013583555349</v>
      </c>
      <c r="M13" s="114">
        <f t="shared" si="1"/>
        <v>78</v>
      </c>
      <c r="N13" s="115" t="str">
        <f t="shared" si="2"/>
        <v>Ararat</v>
      </c>
      <c r="O13" s="114">
        <f t="shared" si="3"/>
        <v>1129.8467859282719</v>
      </c>
      <c r="P13" s="24"/>
      <c r="Q13" s="24"/>
      <c r="R13" s="24"/>
      <c r="S13" s="24"/>
    </row>
    <row r="14" spans="1:20">
      <c r="A14" s="101">
        <v>7</v>
      </c>
      <c r="B14" s="110" t="s">
        <v>111</v>
      </c>
      <c r="C14" s="111">
        <f>VLOOKUP($B$3,Data!$A$105:$AJ$184,$A14*2+$B$5)</f>
        <v>977.19241888853196</v>
      </c>
      <c r="D14" s="108"/>
      <c r="E14" s="111">
        <f>VLOOKUP($E$3,Data!$A$105:$AJ$184,$A14*2+$E$5)</f>
        <v>592.93506233322717</v>
      </c>
      <c r="F14" s="100"/>
      <c r="G14" s="100"/>
      <c r="H14" s="24"/>
      <c r="I14" s="112">
        <v>10</v>
      </c>
      <c r="J14" s="113" t="s">
        <v>1</v>
      </c>
      <c r="K14" s="114">
        <f>IF($N$3=1,VLOOKUP($I14,Data!$A$5:$AJ$84,28+$K$3),VLOOKUP($I14,Data!$A$105:$AJ$184,28+$K$3))</f>
        <v>607.51048223376142</v>
      </c>
      <c r="L14" s="114">
        <f t="shared" si="0"/>
        <v>607.5105822337614</v>
      </c>
      <c r="M14" s="114">
        <f t="shared" si="1"/>
        <v>38</v>
      </c>
      <c r="N14" s="115" t="str">
        <f t="shared" si="2"/>
        <v>Greater Shepparton</v>
      </c>
      <c r="O14" s="114">
        <f t="shared" si="3"/>
        <v>1099.2984740001446</v>
      </c>
      <c r="P14" s="24"/>
      <c r="Q14" s="24"/>
      <c r="R14" s="24"/>
      <c r="S14" s="24"/>
    </row>
    <row r="15" spans="1:20">
      <c r="A15" s="101">
        <v>8</v>
      </c>
      <c r="B15" s="110" t="s">
        <v>116</v>
      </c>
      <c r="C15" s="111">
        <f>VLOOKUP($B$3,Data!$A$105:$AJ$184,$A15*2+$B$5)</f>
        <v>795.01425542802838</v>
      </c>
      <c r="D15" s="108"/>
      <c r="E15" s="111">
        <f>VLOOKUP($E$3,Data!$A$105:$AJ$184,$A15*2+$E$5)</f>
        <v>561.65738346127193</v>
      </c>
      <c r="F15" s="100"/>
      <c r="G15" s="100"/>
      <c r="H15" s="24"/>
      <c r="I15" s="112">
        <v>11</v>
      </c>
      <c r="J15" s="113" t="s">
        <v>51</v>
      </c>
      <c r="K15" s="114">
        <f>IF($N$3=1,VLOOKUP($I15,Data!$A$5:$AJ$84,28+$K$3),VLOOKUP($I15,Data!$A$105:$AJ$184,28+$K$3))</f>
        <v>314.56953642384104</v>
      </c>
      <c r="L15" s="114">
        <f t="shared" si="0"/>
        <v>314.56964642384105</v>
      </c>
      <c r="M15" s="114">
        <f t="shared" si="1"/>
        <v>72</v>
      </c>
      <c r="N15" s="115" t="str">
        <f t="shared" si="2"/>
        <v>Southern Grampians</v>
      </c>
      <c r="O15" s="114">
        <f t="shared" si="3"/>
        <v>1062.5379477838494</v>
      </c>
      <c r="P15" s="24"/>
      <c r="Q15" s="24"/>
      <c r="R15" s="24"/>
      <c r="S15" s="24"/>
    </row>
    <row r="16" spans="1:20">
      <c r="A16" s="101">
        <v>9</v>
      </c>
      <c r="B16" s="110" t="s">
        <v>117</v>
      </c>
      <c r="C16" s="111">
        <f>VLOOKUP($B$3,Data!$A$105:$AJ$184,$A16*2+$B$5)</f>
        <v>678.53143400724889</v>
      </c>
      <c r="D16" s="108"/>
      <c r="E16" s="111">
        <f>VLOOKUP($E$3,Data!$A$105:$AJ$184,$A16*2+$E$5)</f>
        <v>565.97801313330262</v>
      </c>
      <c r="F16" s="100"/>
      <c r="G16" s="100"/>
      <c r="H16" s="24"/>
      <c r="I16" s="112">
        <v>12</v>
      </c>
      <c r="J16" s="113" t="s">
        <v>52</v>
      </c>
      <c r="K16" s="114">
        <f>IF($N$3=1,VLOOKUP($I16,Data!$A$5:$AJ$84,28+$K$3),VLOOKUP($I16,Data!$A$105:$AJ$184,28+$K$3))</f>
        <v>835.53095381080448</v>
      </c>
      <c r="L16" s="114">
        <f t="shared" si="0"/>
        <v>835.53107381080451</v>
      </c>
      <c r="M16" s="114">
        <f t="shared" si="1"/>
        <v>27</v>
      </c>
      <c r="N16" s="115" t="str">
        <f t="shared" si="2"/>
        <v>Bass Coast</v>
      </c>
      <c r="O16" s="114">
        <f t="shared" si="3"/>
        <v>1057.8295771022022</v>
      </c>
      <c r="P16" s="24"/>
      <c r="Q16" s="24"/>
      <c r="R16" s="24"/>
      <c r="S16" s="24"/>
    </row>
    <row r="17" spans="1:19">
      <c r="A17" s="101">
        <v>10</v>
      </c>
      <c r="B17" s="110" t="s">
        <v>122</v>
      </c>
      <c r="C17" s="111">
        <f>VLOOKUP($B$3,Data!$A$105:$AJ$184,$A17*2+$B$5)</f>
        <v>694.40728652029418</v>
      </c>
      <c r="D17" s="100"/>
      <c r="E17" s="111">
        <f>VLOOKUP($E$3,Data!$A$105:$AJ$184,$A17*2+$E$5)</f>
        <v>580.37861813733969</v>
      </c>
      <c r="F17" s="100"/>
      <c r="G17" s="100"/>
      <c r="H17" s="24"/>
      <c r="I17" s="112">
        <v>13</v>
      </c>
      <c r="J17" s="113" t="s">
        <v>40</v>
      </c>
      <c r="K17" s="114">
        <f>IF($N$3=1,VLOOKUP($I17,Data!$A$5:$AJ$84,28+$K$3),VLOOKUP($I17,Data!$A$105:$AJ$184,28+$K$3))</f>
        <v>626.96912413358541</v>
      </c>
      <c r="L17" s="114">
        <f t="shared" si="0"/>
        <v>626.96925413358542</v>
      </c>
      <c r="M17" s="114">
        <f t="shared" si="1"/>
        <v>37</v>
      </c>
      <c r="N17" s="115" t="str">
        <f t="shared" si="2"/>
        <v>Mitchell</v>
      </c>
      <c r="O17" s="114">
        <f t="shared" si="3"/>
        <v>1044.2454814511475</v>
      </c>
      <c r="P17" s="24"/>
      <c r="Q17" s="24"/>
      <c r="R17" s="24"/>
      <c r="S17" s="24"/>
    </row>
    <row r="18" spans="1:19">
      <c r="A18" s="101">
        <v>11</v>
      </c>
      <c r="B18" s="110" t="s">
        <v>125</v>
      </c>
      <c r="C18" s="111">
        <f>VLOOKUP($B$3,Data!$A$105:$AJ$184,$A18*2+$B$5)</f>
        <v>785.21281524334472</v>
      </c>
      <c r="D18" s="100"/>
      <c r="E18" s="111">
        <f>VLOOKUP($E$3,Data!$A$105:$AJ$184,$A18*2+$E$5)</f>
        <v>602.7473356160599</v>
      </c>
      <c r="F18" s="100"/>
      <c r="G18" s="100"/>
      <c r="H18" s="24"/>
      <c r="I18" s="112">
        <v>14</v>
      </c>
      <c r="J18" s="113" t="s">
        <v>41</v>
      </c>
      <c r="K18" s="114">
        <f>IF($N$3=1,VLOOKUP($I18,Data!$A$5:$AJ$84,28+$K$3),VLOOKUP($I18,Data!$A$105:$AJ$184,28+$K$3))</f>
        <v>672.5153655861875</v>
      </c>
      <c r="L18" s="114">
        <f t="shared" si="0"/>
        <v>672.51550558618749</v>
      </c>
      <c r="M18" s="114">
        <f t="shared" si="1"/>
        <v>35</v>
      </c>
      <c r="N18" s="115" t="str">
        <f t="shared" si="2"/>
        <v>Alpine</v>
      </c>
      <c r="O18" s="114">
        <f t="shared" si="3"/>
        <v>1001.3654984069186</v>
      </c>
      <c r="P18" s="24"/>
      <c r="Q18" s="24"/>
      <c r="R18" s="24"/>
      <c r="S18" s="24"/>
    </row>
    <row r="19" spans="1:19">
      <c r="A19" s="101">
        <v>12</v>
      </c>
      <c r="B19" s="110" t="s">
        <v>123</v>
      </c>
      <c r="C19" s="111">
        <f>VLOOKUP($B$3,Data!$A$105:$AJ$184,$A19*2+$B$5)</f>
        <v>698.85952984699816</v>
      </c>
      <c r="D19" s="100"/>
      <c r="E19" s="111">
        <f>VLOOKUP($E$3,Data!$A$105:$AJ$184,$A19*2+$E$5)</f>
        <v>583.88651879827933</v>
      </c>
      <c r="F19" s="100"/>
      <c r="G19" s="100"/>
      <c r="H19" s="24"/>
      <c r="I19" s="112">
        <v>15</v>
      </c>
      <c r="J19" s="113" t="s">
        <v>53</v>
      </c>
      <c r="K19" s="114">
        <f>IF($N$3=1,VLOOKUP($I19,Data!$A$5:$AJ$84,28+$K$3),VLOOKUP($I19,Data!$A$105:$AJ$184,28+$K$3))</f>
        <v>972.44732576985416</v>
      </c>
      <c r="L19" s="114">
        <f t="shared" si="0"/>
        <v>972.44747576985412</v>
      </c>
      <c r="M19" s="114">
        <f t="shared" si="1"/>
        <v>15</v>
      </c>
      <c r="N19" s="115" t="str">
        <f t="shared" si="2"/>
        <v>Central Goldfields</v>
      </c>
      <c r="O19" s="114">
        <f t="shared" si="3"/>
        <v>972.44732576985416</v>
      </c>
      <c r="P19" s="24"/>
      <c r="Q19" s="24"/>
      <c r="R19" s="24"/>
      <c r="S19" s="24"/>
    </row>
    <row r="20" spans="1:19">
      <c r="A20" s="101">
        <v>13</v>
      </c>
      <c r="B20" s="110" t="s">
        <v>124</v>
      </c>
      <c r="C20" s="111">
        <f>VLOOKUP($B$3,Data!$A$105:$AJ$184,$A20*2+$B$5)</f>
        <v>840.140610359638</v>
      </c>
      <c r="D20" s="100"/>
      <c r="E20" s="111">
        <f>VLOOKUP($E$3,Data!$A$105:$AJ$184,$A20*2+$E$5)</f>
        <v>571.86984081090509</v>
      </c>
      <c r="F20" s="100"/>
      <c r="G20" s="100"/>
      <c r="H20" s="24"/>
      <c r="I20" s="112">
        <v>16</v>
      </c>
      <c r="J20" s="113" t="s">
        <v>54</v>
      </c>
      <c r="K20" s="114">
        <f>IF($N$3=1,VLOOKUP($I20,Data!$A$5:$AJ$84,28+$K$3),VLOOKUP($I20,Data!$A$105:$AJ$184,28+$K$3))</f>
        <v>1297.5351322228707</v>
      </c>
      <c r="L20" s="114">
        <f t="shared" si="0"/>
        <v>1297.5352922228708</v>
      </c>
      <c r="M20" s="114">
        <f t="shared" si="1"/>
        <v>6</v>
      </c>
      <c r="N20" s="115" t="str">
        <f t="shared" si="2"/>
        <v>Baw Baw</v>
      </c>
      <c r="O20" s="114">
        <f t="shared" si="3"/>
        <v>959.69922828309484</v>
      </c>
      <c r="P20" s="24"/>
      <c r="Q20" s="24"/>
      <c r="R20" s="24"/>
      <c r="S20" s="24"/>
    </row>
    <row r="21" spans="1:19">
      <c r="A21" s="101">
        <v>14</v>
      </c>
      <c r="B21" s="110" t="s">
        <v>128</v>
      </c>
      <c r="C21" s="111">
        <f>VLOOKUP($B$3,Data!$A$105:$AJ$184,$A21*2+$B$5)</f>
        <v>769.87887076291884</v>
      </c>
      <c r="D21" s="100"/>
      <c r="E21" s="111">
        <f>VLOOKUP($E$3,Data!$A$105:$AJ$184,$A21*2+$E$5)</f>
        <v>592.53685858332574</v>
      </c>
      <c r="F21" s="100"/>
      <c r="G21" s="100"/>
      <c r="H21" s="24"/>
      <c r="I21" s="112">
        <v>17</v>
      </c>
      <c r="J21" s="113" t="s">
        <v>55</v>
      </c>
      <c r="K21" s="114">
        <f>IF($N$3=1,VLOOKUP($I21,Data!$A$5:$AJ$84,28+$K$3),VLOOKUP($I21,Data!$A$105:$AJ$184,28+$K$3))</f>
        <v>727.36393278154003</v>
      </c>
      <c r="L21" s="114">
        <f t="shared" si="0"/>
        <v>727.36410278154005</v>
      </c>
      <c r="M21" s="114">
        <f t="shared" si="1"/>
        <v>33</v>
      </c>
      <c r="N21" s="115" t="str">
        <f t="shared" si="2"/>
        <v>Yarriambiack</v>
      </c>
      <c r="O21" s="114">
        <f t="shared" si="3"/>
        <v>923.46220065737987</v>
      </c>
      <c r="P21" s="24"/>
      <c r="Q21" s="24"/>
      <c r="R21" s="24"/>
      <c r="S21" s="24"/>
    </row>
    <row r="22" spans="1:19">
      <c r="A22" s="101">
        <v>15</v>
      </c>
      <c r="B22" s="110" t="s">
        <v>129</v>
      </c>
      <c r="C22" s="111">
        <f>VLOOKUP($B$3,Data!$A$105:$AJ$184,$A22*2+$B$5)</f>
        <v>0</v>
      </c>
      <c r="D22" s="100"/>
      <c r="E22" s="111">
        <f>VLOOKUP($E$3,Data!$A$105:$AJ$184,$A22*2+$E$5)</f>
        <v>0</v>
      </c>
      <c r="F22" s="100"/>
      <c r="G22" s="100"/>
      <c r="H22" s="24"/>
      <c r="I22" s="112">
        <v>18</v>
      </c>
      <c r="J22" s="113" t="s">
        <v>2</v>
      </c>
      <c r="K22" s="114">
        <f>IF($N$3=1,VLOOKUP($I22,Data!$A$5:$AJ$84,28+$K$3),VLOOKUP($I22,Data!$A$105:$AJ$184,28+$K$3))</f>
        <v>405.31079180128853</v>
      </c>
      <c r="L22" s="114">
        <f t="shared" si="0"/>
        <v>405.31097180128853</v>
      </c>
      <c r="M22" s="114">
        <f t="shared" si="1"/>
        <v>55</v>
      </c>
      <c r="N22" s="115" t="str">
        <f t="shared" si="2"/>
        <v>Glenelg</v>
      </c>
      <c r="O22" s="114">
        <f t="shared" si="3"/>
        <v>913.99460593347305</v>
      </c>
      <c r="P22" s="24"/>
      <c r="Q22" s="24"/>
      <c r="R22" s="24"/>
      <c r="S22" s="24"/>
    </row>
    <row r="23" spans="1:19">
      <c r="A23" s="101">
        <v>16</v>
      </c>
      <c r="B23" s="110" t="s">
        <v>130</v>
      </c>
      <c r="C23" s="111">
        <f>VLOOKUP($B$3,Data!$A$105:$AJ$184,$A23*2+$B$5)</f>
        <v>0</v>
      </c>
      <c r="D23" s="100"/>
      <c r="E23" s="111">
        <f>VLOOKUP($E$3,Data!$A$105:$AJ$184,$A23*2+$E$5)</f>
        <v>0</v>
      </c>
      <c r="F23" s="100"/>
      <c r="G23" s="100"/>
      <c r="H23" s="24"/>
      <c r="I23" s="112">
        <v>19</v>
      </c>
      <c r="J23" s="113" t="s">
        <v>19</v>
      </c>
      <c r="K23" s="114">
        <f>IF($N$3=1,VLOOKUP($I23,Data!$A$5:$AJ$84,28+$K$3),VLOOKUP($I23,Data!$A$105:$AJ$184,28+$K$3))</f>
        <v>1405.0712702576302</v>
      </c>
      <c r="L23" s="114">
        <f t="shared" si="0"/>
        <v>1405.0714602576302</v>
      </c>
      <c r="M23" s="114">
        <f t="shared" si="1"/>
        <v>3</v>
      </c>
      <c r="N23" s="115" t="str">
        <f t="shared" si="2"/>
        <v>Frankston</v>
      </c>
      <c r="O23" s="114">
        <f t="shared" si="3"/>
        <v>904.59720219007738</v>
      </c>
      <c r="P23" s="24"/>
      <c r="Q23" s="24"/>
      <c r="R23" s="24"/>
      <c r="S23" s="24"/>
    </row>
    <row r="24" spans="1:19">
      <c r="A24" s="101">
        <v>17</v>
      </c>
      <c r="B24" s="110" t="s">
        <v>131</v>
      </c>
      <c r="C24" s="111">
        <f>VLOOKUP($B$3,Data!$A$105:$AJ$184,$A24*2+$B$5)</f>
        <v>0</v>
      </c>
      <c r="D24" s="104"/>
      <c r="E24" s="111">
        <f>VLOOKUP($E$3,Data!$A$105:$AJ$184,$A24*2+$E$5)</f>
        <v>0</v>
      </c>
      <c r="F24" s="104"/>
      <c r="G24" s="104"/>
      <c r="H24" s="24"/>
      <c r="I24" s="112">
        <v>20</v>
      </c>
      <c r="J24" s="113" t="s">
        <v>42</v>
      </c>
      <c r="K24" s="114">
        <f>IF($N$3=1,VLOOKUP($I24,Data!$A$5:$AJ$84,28+$K$3),VLOOKUP($I24,Data!$A$105:$AJ$184,28+$K$3))</f>
        <v>904.59720219007738</v>
      </c>
      <c r="L24" s="114">
        <f t="shared" si="0"/>
        <v>904.59740219007733</v>
      </c>
      <c r="M24" s="114">
        <f t="shared" si="1"/>
        <v>19</v>
      </c>
      <c r="N24" s="115" t="str">
        <f t="shared" si="2"/>
        <v>Wodonga</v>
      </c>
      <c r="O24" s="114">
        <f t="shared" si="3"/>
        <v>898.90685698798438</v>
      </c>
      <c r="P24" s="24"/>
      <c r="Q24" s="24"/>
      <c r="R24" s="24"/>
      <c r="S24" s="24"/>
    </row>
    <row r="25" spans="1:19">
      <c r="A25" s="101"/>
      <c r="B25" s="110"/>
      <c r="C25" s="111"/>
      <c r="D25" s="104"/>
      <c r="E25" s="104"/>
      <c r="F25" s="104"/>
      <c r="G25" s="104"/>
      <c r="H25" s="24"/>
      <c r="I25" s="112">
        <v>21</v>
      </c>
      <c r="J25" s="113" t="s">
        <v>56</v>
      </c>
      <c r="K25" s="114">
        <f>IF($N$3=1,VLOOKUP($I25,Data!$A$5:$AJ$84,28+$K$3),VLOOKUP($I25,Data!$A$105:$AJ$184,28+$K$3))</f>
        <v>892.51439539347405</v>
      </c>
      <c r="L25" s="114">
        <f t="shared" si="0"/>
        <v>892.51460539347408</v>
      </c>
      <c r="M25" s="114">
        <f t="shared" si="1"/>
        <v>21</v>
      </c>
      <c r="N25" s="115" t="str">
        <f t="shared" si="2"/>
        <v>Gannawarra</v>
      </c>
      <c r="O25" s="114">
        <f t="shared" si="3"/>
        <v>892.51439539347405</v>
      </c>
      <c r="P25" s="24"/>
      <c r="Q25" s="24"/>
      <c r="R25" s="24"/>
      <c r="S25" s="24"/>
    </row>
    <row r="26" spans="1:19">
      <c r="A26" s="24"/>
      <c r="H26" s="24"/>
      <c r="I26" s="112">
        <v>22</v>
      </c>
      <c r="J26" s="113" t="s">
        <v>43</v>
      </c>
      <c r="K26" s="114">
        <f>IF($N$3=1,VLOOKUP($I26,Data!$A$5:$AJ$84,28+$K$3),VLOOKUP($I26,Data!$A$105:$AJ$184,28+$K$3))</f>
        <v>296.48616079113981</v>
      </c>
      <c r="L26" s="114">
        <f t="shared" si="0"/>
        <v>296.48638079113982</v>
      </c>
      <c r="M26" s="114">
        <f t="shared" si="1"/>
        <v>73</v>
      </c>
      <c r="N26" s="115" t="str">
        <f t="shared" si="2"/>
        <v>Moira</v>
      </c>
      <c r="O26" s="114">
        <f t="shared" si="3"/>
        <v>883.83428107229895</v>
      </c>
      <c r="P26" s="24"/>
      <c r="Q26" s="24"/>
      <c r="R26" s="24"/>
      <c r="S26" s="24"/>
    </row>
    <row r="27" spans="1:19">
      <c r="A27" s="24"/>
      <c r="H27" s="24"/>
      <c r="I27" s="112">
        <v>23</v>
      </c>
      <c r="J27" s="113" t="s">
        <v>57</v>
      </c>
      <c r="K27" s="114">
        <f>IF($N$3=1,VLOOKUP($I27,Data!$A$5:$AJ$84,28+$K$3),VLOOKUP($I27,Data!$A$105:$AJ$184,28+$K$3))</f>
        <v>913.99460593347305</v>
      </c>
      <c r="L27" s="114">
        <f t="shared" si="0"/>
        <v>913.99483593347304</v>
      </c>
      <c r="M27" s="114">
        <f t="shared" si="1"/>
        <v>18</v>
      </c>
      <c r="N27" s="115" t="str">
        <f t="shared" si="2"/>
        <v>South Gippsland</v>
      </c>
      <c r="O27" s="114">
        <f t="shared" si="3"/>
        <v>866.23625214936897</v>
      </c>
      <c r="P27" s="24"/>
      <c r="Q27" s="24"/>
      <c r="R27" s="24"/>
      <c r="S27" s="24"/>
    </row>
    <row r="28" spans="1:19">
      <c r="A28" s="24"/>
      <c r="B28" s="136" t="s">
        <v>142</v>
      </c>
      <c r="C28" s="136"/>
      <c r="D28" s="136"/>
      <c r="E28" s="136"/>
      <c r="F28" s="103"/>
      <c r="G28" s="24"/>
      <c r="H28" s="24"/>
      <c r="I28" s="112">
        <v>24</v>
      </c>
      <c r="J28" s="113" t="s">
        <v>58</v>
      </c>
      <c r="K28" s="114">
        <f>IF($N$3=1,VLOOKUP($I28,Data!$A$5:$AJ$84,28+$K$3),VLOOKUP($I28,Data!$A$105:$AJ$184,28+$K$3))</f>
        <v>236.2692695018979</v>
      </c>
      <c r="L28" s="114">
        <f t="shared" si="0"/>
        <v>236.26950950189789</v>
      </c>
      <c r="M28" s="114">
        <f t="shared" si="1"/>
        <v>75</v>
      </c>
      <c r="N28" s="115" t="str">
        <f t="shared" si="2"/>
        <v>Benalla</v>
      </c>
      <c r="O28" s="114">
        <f t="shared" si="3"/>
        <v>860.34826897928281</v>
      </c>
      <c r="P28" s="24"/>
      <c r="Q28" s="24"/>
      <c r="R28" s="24"/>
      <c r="S28" s="24"/>
    </row>
    <row r="29" spans="1:19">
      <c r="A29" s="24"/>
      <c r="B29" s="119" t="str">
        <f>C7</f>
        <v>Greater Dandenong: Family offences</v>
      </c>
      <c r="C29" s="120"/>
      <c r="D29" s="120"/>
      <c r="E29" s="120"/>
      <c r="F29" s="24"/>
      <c r="G29" s="24"/>
      <c r="H29" s="24"/>
      <c r="I29" s="112">
        <v>25</v>
      </c>
      <c r="J29" s="113" t="s">
        <v>59</v>
      </c>
      <c r="K29" s="114">
        <f>IF($N$3=1,VLOOKUP($I29,Data!$A$5:$AJ$84,28+$K$3),VLOOKUP($I29,Data!$A$105:$AJ$184,28+$K$3))</f>
        <v>859.27810974922284</v>
      </c>
      <c r="L29" s="114">
        <f t="shared" si="0"/>
        <v>859.27835974922289</v>
      </c>
      <c r="M29" s="114">
        <f t="shared" si="1"/>
        <v>25</v>
      </c>
      <c r="N29" s="115" t="str">
        <f t="shared" si="2"/>
        <v>Greater Bendigo</v>
      </c>
      <c r="O29" s="114">
        <f t="shared" si="3"/>
        <v>859.27810974922284</v>
      </c>
      <c r="P29" s="24"/>
      <c r="Q29" s="24"/>
      <c r="R29" s="24"/>
      <c r="S29" s="24"/>
    </row>
    <row r="30" spans="1:19">
      <c r="A30" s="24"/>
      <c r="B30" s="85" t="s">
        <v>90</v>
      </c>
      <c r="C30" s="87">
        <f>C21-C8</f>
        <v>261.52480037543216</v>
      </c>
      <c r="D30" s="24"/>
      <c r="E30" s="24"/>
      <c r="F30" s="24"/>
      <c r="G30" s="24"/>
      <c r="H30" s="24"/>
      <c r="I30" s="112">
        <v>26</v>
      </c>
      <c r="J30" s="113" t="s">
        <v>44</v>
      </c>
      <c r="K30" s="114">
        <f>IF($N$3=1,VLOOKUP($I30,Data!$A$5:$AJ$84,28+$K$3),VLOOKUP($I30,Data!$A$105:$AJ$184,28+$K$3))</f>
        <v>769.87887076291884</v>
      </c>
      <c r="L30" s="114">
        <f t="shared" si="0"/>
        <v>769.87913076291886</v>
      </c>
      <c r="M30" s="114">
        <f t="shared" si="1"/>
        <v>30</v>
      </c>
      <c r="N30" s="115" t="str">
        <f t="shared" si="2"/>
        <v>Hindmarsh</v>
      </c>
      <c r="O30" s="114">
        <f t="shared" si="3"/>
        <v>845.47580500089953</v>
      </c>
      <c r="P30" s="24"/>
      <c r="Q30" s="24"/>
      <c r="R30" s="24"/>
      <c r="S30" s="24"/>
    </row>
    <row r="31" spans="1:19">
      <c r="A31" s="24"/>
      <c r="B31" s="86" t="s">
        <v>89</v>
      </c>
      <c r="C31" s="88">
        <f>C30/C8*100</f>
        <v>51.445403038887463</v>
      </c>
      <c r="D31" s="24"/>
      <c r="E31" s="24"/>
      <c r="F31" s="24"/>
      <c r="G31" s="24"/>
      <c r="H31" s="123"/>
      <c r="I31" s="112">
        <v>27</v>
      </c>
      <c r="J31" s="113" t="s">
        <v>60</v>
      </c>
      <c r="K31" s="114">
        <f>IF($N$3=1,VLOOKUP($I31,Data!$A$5:$AJ$84,28+$K$3),VLOOKUP($I31,Data!$A$105:$AJ$184,28+$K$3))</f>
        <v>606.76994013627575</v>
      </c>
      <c r="L31" s="114">
        <f t="shared" si="0"/>
        <v>606.77021013627575</v>
      </c>
      <c r="M31" s="114">
        <f t="shared" si="1"/>
        <v>39</v>
      </c>
      <c r="N31" s="115" t="str">
        <f t="shared" si="2"/>
        <v>Campaspe</v>
      </c>
      <c r="O31" s="114">
        <f t="shared" si="3"/>
        <v>835.53095381080448</v>
      </c>
      <c r="P31" s="24"/>
      <c r="Q31" s="24"/>
      <c r="R31" s="24"/>
      <c r="S31" s="24"/>
    </row>
    <row r="32" spans="1:19">
      <c r="A32" s="24"/>
      <c r="B32" s="121" t="str">
        <f>E7</f>
        <v>Victoria: Family offences</v>
      </c>
      <c r="C32" s="122"/>
      <c r="D32" s="122"/>
      <c r="E32" s="122"/>
      <c r="F32" s="24"/>
      <c r="G32" s="24"/>
      <c r="H32" s="24"/>
      <c r="I32" s="112">
        <v>28</v>
      </c>
      <c r="J32" s="113" t="s">
        <v>20</v>
      </c>
      <c r="K32" s="114">
        <f>IF($N$3=1,VLOOKUP($I32,Data!$A$5:$AJ$84,28+$K$3),VLOOKUP($I32,Data!$A$105:$AJ$184,28+$K$3))</f>
        <v>1099.2984740001446</v>
      </c>
      <c r="L32" s="114">
        <f t="shared" si="0"/>
        <v>1099.2987540001445</v>
      </c>
      <c r="M32" s="114">
        <f t="shared" si="1"/>
        <v>10</v>
      </c>
      <c r="N32" s="115" t="str">
        <f t="shared" si="2"/>
        <v>Warrnambool</v>
      </c>
      <c r="O32" s="114">
        <f t="shared" si="3"/>
        <v>835.49168685771565</v>
      </c>
      <c r="P32" s="24"/>
      <c r="Q32" s="24"/>
      <c r="R32" s="24"/>
      <c r="S32" s="24"/>
    </row>
    <row r="33" spans="1:19">
      <c r="A33" s="24"/>
      <c r="B33" s="89" t="s">
        <v>90</v>
      </c>
      <c r="C33" s="91">
        <f>E21-E8</f>
        <v>328.71308737568955</v>
      </c>
      <c r="D33" s="24"/>
      <c r="E33" s="24"/>
      <c r="F33" s="24"/>
      <c r="G33" s="24"/>
      <c r="H33" s="24"/>
      <c r="I33" s="112">
        <v>29</v>
      </c>
      <c r="J33" s="113" t="s">
        <v>61</v>
      </c>
      <c r="K33" s="114">
        <f>IF($N$3=1,VLOOKUP($I33,Data!$A$5:$AJ$84,28+$K$3),VLOOKUP($I33,Data!$A$105:$AJ$184,28+$K$3))</f>
        <v>353.92921415716859</v>
      </c>
      <c r="L33" s="114">
        <f t="shared" si="0"/>
        <v>353.92950415716859</v>
      </c>
      <c r="M33" s="114">
        <f t="shared" si="1"/>
        <v>67</v>
      </c>
      <c r="N33" s="115" t="str">
        <f t="shared" si="2"/>
        <v>Ballarat</v>
      </c>
      <c r="O33" s="114">
        <f t="shared" si="3"/>
        <v>781.29629159365811</v>
      </c>
      <c r="P33" s="24"/>
      <c r="Q33" s="24"/>
      <c r="R33" s="24"/>
      <c r="S33" s="24"/>
    </row>
    <row r="34" spans="1:19">
      <c r="A34" s="24"/>
      <c r="B34" s="90" t="s">
        <v>89</v>
      </c>
      <c r="C34" s="92">
        <f>C33/E8*100</f>
        <v>124.59570487944538</v>
      </c>
      <c r="D34" s="24"/>
      <c r="E34" s="24"/>
      <c r="F34" s="24"/>
      <c r="G34" s="24"/>
      <c r="H34" s="24"/>
      <c r="I34" s="112">
        <v>30</v>
      </c>
      <c r="J34" s="113" t="s">
        <v>62</v>
      </c>
      <c r="K34" s="114">
        <f>IF($N$3=1,VLOOKUP($I34,Data!$A$5:$AJ$84,28+$K$3),VLOOKUP($I34,Data!$A$105:$AJ$184,28+$K$3))</f>
        <v>845.47580500089953</v>
      </c>
      <c r="L34" s="114">
        <f t="shared" si="0"/>
        <v>845.47610500089957</v>
      </c>
      <c r="M34" s="114">
        <f t="shared" si="1"/>
        <v>26</v>
      </c>
      <c r="N34" s="115" t="str">
        <f t="shared" si="2"/>
        <v>Greater Dandenong</v>
      </c>
      <c r="O34" s="114">
        <f t="shared" si="3"/>
        <v>769.87887076291884</v>
      </c>
      <c r="P34" s="24"/>
      <c r="Q34" s="24"/>
      <c r="R34" s="24"/>
      <c r="S34" s="24"/>
    </row>
    <row r="35" spans="1:19">
      <c r="A35" s="24"/>
      <c r="B35" s="124" t="s">
        <v>126</v>
      </c>
      <c r="C35" s="124"/>
      <c r="D35" s="124"/>
      <c r="E35" s="124"/>
      <c r="F35" s="124"/>
      <c r="G35" s="124"/>
      <c r="H35" s="24"/>
      <c r="I35" s="112">
        <v>31</v>
      </c>
      <c r="J35" s="113" t="s">
        <v>3</v>
      </c>
      <c r="K35" s="114">
        <f>IF($N$3=1,VLOOKUP($I35,Data!$A$5:$AJ$84,28+$K$3),VLOOKUP($I35,Data!$A$105:$AJ$184,28+$K$3))</f>
        <v>385.11596150973992</v>
      </c>
      <c r="L35" s="114">
        <f t="shared" si="0"/>
        <v>385.11627150973993</v>
      </c>
      <c r="M35" s="114">
        <f t="shared" si="1"/>
        <v>60</v>
      </c>
      <c r="N35" s="115" t="str">
        <f t="shared" si="2"/>
        <v>Wangaratta</v>
      </c>
      <c r="O35" s="114">
        <f t="shared" si="3"/>
        <v>749.95000333311111</v>
      </c>
      <c r="P35" s="24"/>
      <c r="Q35" s="24"/>
      <c r="R35" s="24"/>
      <c r="S35" s="24"/>
    </row>
    <row r="36" spans="1:19">
      <c r="A36" s="24"/>
      <c r="B36" s="124" t="s">
        <v>127</v>
      </c>
      <c r="C36" s="125"/>
      <c r="D36" s="125"/>
      <c r="E36" s="125"/>
      <c r="F36" s="125"/>
      <c r="G36" s="125"/>
      <c r="H36" s="24"/>
      <c r="I36" s="112">
        <v>32</v>
      </c>
      <c r="J36" s="113" t="s">
        <v>63</v>
      </c>
      <c r="K36" s="114">
        <f>IF($N$3=1,VLOOKUP($I36,Data!$A$5:$AJ$84,28+$K$3),VLOOKUP($I36,Data!$A$105:$AJ$184,28+$K$3))</f>
        <v>1511.1986217080973</v>
      </c>
      <c r="L36" s="114">
        <f t="shared" si="0"/>
        <v>1511.1989417080974</v>
      </c>
      <c r="M36" s="114">
        <f t="shared" si="1"/>
        <v>2</v>
      </c>
      <c r="N36" s="115" t="str">
        <f t="shared" si="2"/>
        <v>West Wimmera</v>
      </c>
      <c r="O36" s="114">
        <f t="shared" si="3"/>
        <v>737.35062293414694</v>
      </c>
      <c r="P36" s="24"/>
      <c r="Q36" s="24"/>
      <c r="R36" s="24"/>
      <c r="S36" s="24"/>
    </row>
    <row r="37" spans="1:19">
      <c r="A37" s="24"/>
      <c r="H37" s="24"/>
      <c r="I37" s="112">
        <v>33</v>
      </c>
      <c r="J37" s="113" t="s">
        <v>4</v>
      </c>
      <c r="K37" s="114">
        <f>IF($N$3=1,VLOOKUP($I37,Data!$A$5:$AJ$84,28+$K$3),VLOOKUP($I37,Data!$A$105:$AJ$184,28+$K$3))</f>
        <v>667.51914265272262</v>
      </c>
      <c r="L37" s="114">
        <f t="shared" si="0"/>
        <v>667.51947265272258</v>
      </c>
      <c r="M37" s="114">
        <f t="shared" si="1"/>
        <v>36</v>
      </c>
      <c r="N37" s="115" t="str">
        <f t="shared" si="2"/>
        <v>Corangamite</v>
      </c>
      <c r="O37" s="114">
        <f t="shared" si="3"/>
        <v>727.36393278154003</v>
      </c>
      <c r="P37" s="24"/>
      <c r="Q37" s="24"/>
      <c r="R37" s="24"/>
      <c r="S37" s="24"/>
    </row>
    <row r="38" spans="1:19">
      <c r="A38" s="24"/>
      <c r="H38" s="24"/>
      <c r="I38" s="112">
        <v>34</v>
      </c>
      <c r="J38" s="113" t="s">
        <v>21</v>
      </c>
      <c r="K38" s="114">
        <f>IF($N$3=1,VLOOKUP($I38,Data!$A$5:$AJ$84,28+$K$3),VLOOKUP($I38,Data!$A$105:$AJ$184,28+$K$3))</f>
        <v>401.99297927754503</v>
      </c>
      <c r="L38" s="114">
        <f t="shared" si="0"/>
        <v>401.99331927754503</v>
      </c>
      <c r="M38" s="114">
        <f t="shared" si="1"/>
        <v>56</v>
      </c>
      <c r="N38" s="115" t="str">
        <f t="shared" si="2"/>
        <v>Melton</v>
      </c>
      <c r="O38" s="114">
        <f t="shared" si="3"/>
        <v>704.12966467705144</v>
      </c>
      <c r="P38" s="24"/>
      <c r="Q38" s="24"/>
      <c r="R38" s="24"/>
      <c r="S38" s="24"/>
    </row>
    <row r="39" spans="1:19">
      <c r="A39" s="24"/>
      <c r="H39" s="24"/>
      <c r="I39" s="112">
        <v>35</v>
      </c>
      <c r="J39" s="113" t="s">
        <v>45</v>
      </c>
      <c r="K39" s="114">
        <f>IF($N$3=1,VLOOKUP($I39,Data!$A$5:$AJ$84,28+$K$3),VLOOKUP($I39,Data!$A$105:$AJ$184,28+$K$3))</f>
        <v>455.64486574967628</v>
      </c>
      <c r="L39" s="114">
        <f t="shared" si="0"/>
        <v>455.64521574967631</v>
      </c>
      <c r="M39" s="114">
        <f t="shared" si="1"/>
        <v>51</v>
      </c>
      <c r="N39" s="115" t="str">
        <f t="shared" si="2"/>
        <v>Casey</v>
      </c>
      <c r="O39" s="114">
        <f t="shared" si="3"/>
        <v>672.5153655861875</v>
      </c>
      <c r="P39" s="24"/>
      <c r="Q39" s="24"/>
      <c r="R39" s="24"/>
      <c r="S39" s="24"/>
    </row>
    <row r="40" spans="1:19">
      <c r="A40" s="24"/>
      <c r="H40" s="24"/>
      <c r="I40" s="112">
        <v>36</v>
      </c>
      <c r="J40" s="113" t="s">
        <v>22</v>
      </c>
      <c r="K40" s="114">
        <f>IF($N$3=1,VLOOKUP($I40,Data!$A$5:$AJ$84,28+$K$3),VLOOKUP($I40,Data!$A$105:$AJ$184,28+$K$3))</f>
        <v>428.39657282741734</v>
      </c>
      <c r="L40" s="114">
        <f t="shared" si="0"/>
        <v>428.39693282741734</v>
      </c>
      <c r="M40" s="114">
        <f t="shared" si="1"/>
        <v>54</v>
      </c>
      <c r="N40" s="115" t="str">
        <f t="shared" si="2"/>
        <v>Hume</v>
      </c>
      <c r="O40" s="114">
        <f t="shared" si="3"/>
        <v>667.51914265272262</v>
      </c>
      <c r="P40" s="24"/>
      <c r="Q40" s="24"/>
      <c r="R40" s="24"/>
      <c r="S40" s="24"/>
    </row>
    <row r="41" spans="1:19">
      <c r="A41" s="24"/>
      <c r="H41" s="24"/>
      <c r="I41" s="112">
        <v>37</v>
      </c>
      <c r="J41" s="113" t="s">
        <v>23</v>
      </c>
      <c r="K41" s="114">
        <f>IF($N$3=1,VLOOKUP($I41,Data!$A$5:$AJ$84,28+$K$3),VLOOKUP($I41,Data!$A$105:$AJ$184,28+$K$3))</f>
        <v>1621.1582260664843</v>
      </c>
      <c r="L41" s="114">
        <f t="shared" si="0"/>
        <v>1621.1585960664843</v>
      </c>
      <c r="M41" s="114">
        <f t="shared" si="1"/>
        <v>1</v>
      </c>
      <c r="N41" s="115" t="str">
        <f t="shared" si="2"/>
        <v>Cardinia</v>
      </c>
      <c r="O41" s="114">
        <f t="shared" si="3"/>
        <v>626.96912413358541</v>
      </c>
      <c r="P41" s="24"/>
      <c r="Q41" s="24"/>
      <c r="R41" s="24"/>
      <c r="S41" s="24"/>
    </row>
    <row r="42" spans="1:19">
      <c r="A42" s="24"/>
      <c r="H42" s="24"/>
      <c r="I42" s="112">
        <v>38</v>
      </c>
      <c r="J42" s="113" t="s">
        <v>64</v>
      </c>
      <c r="K42" s="114">
        <f>IF($N$3=1,VLOOKUP($I42,Data!$A$5:$AJ$84,28+$K$3),VLOOKUP($I42,Data!$A$105:$AJ$184,28+$K$3))</f>
        <v>464.6960113592358</v>
      </c>
      <c r="L42" s="114">
        <f t="shared" si="0"/>
        <v>464.6963913592358</v>
      </c>
      <c r="M42" s="114">
        <f t="shared" si="1"/>
        <v>49</v>
      </c>
      <c r="N42" s="115" t="str">
        <f t="shared" si="2"/>
        <v>Brimbank</v>
      </c>
      <c r="O42" s="114">
        <f t="shared" si="3"/>
        <v>607.51048223376142</v>
      </c>
      <c r="P42" s="24"/>
      <c r="Q42" s="24"/>
      <c r="R42" s="24"/>
      <c r="S42" s="24"/>
    </row>
    <row r="43" spans="1:19">
      <c r="A43" s="24"/>
      <c r="H43" s="24"/>
      <c r="I43" s="112">
        <v>39</v>
      </c>
      <c r="J43" s="113" t="s">
        <v>65</v>
      </c>
      <c r="K43" s="114">
        <f>IF($N$3=1,VLOOKUP($I43,Data!$A$5:$AJ$84,28+$K$3),VLOOKUP($I43,Data!$A$105:$AJ$184,28+$K$3))</f>
        <v>391.15646258503403</v>
      </c>
      <c r="L43" s="114">
        <f t="shared" si="0"/>
        <v>391.15685258503402</v>
      </c>
      <c r="M43" s="114">
        <f t="shared" si="1"/>
        <v>59</v>
      </c>
      <c r="N43" s="115" t="str">
        <f t="shared" si="2"/>
        <v>Greater Geelong</v>
      </c>
      <c r="O43" s="114">
        <f t="shared" si="3"/>
        <v>606.76994013627575</v>
      </c>
      <c r="P43" s="24"/>
      <c r="Q43" s="24"/>
      <c r="R43" s="24"/>
      <c r="S43" s="24"/>
    </row>
    <row r="44" spans="1:19">
      <c r="A44" s="24"/>
      <c r="H44" s="24"/>
      <c r="I44" s="112">
        <v>40</v>
      </c>
      <c r="J44" s="113" t="s">
        <v>24</v>
      </c>
      <c r="K44" s="114">
        <f>IF($N$3=1,VLOOKUP($I44,Data!$A$5:$AJ$84,28+$K$3),VLOOKUP($I44,Data!$A$105:$AJ$184,28+$K$3))</f>
        <v>354.40184072764333</v>
      </c>
      <c r="L44" s="114">
        <f t="shared" si="0"/>
        <v>354.40224072764335</v>
      </c>
      <c r="M44" s="114">
        <f t="shared" si="1"/>
        <v>66</v>
      </c>
      <c r="N44" s="115" t="str">
        <f t="shared" si="2"/>
        <v>Melbourne</v>
      </c>
      <c r="O44" s="114">
        <f t="shared" si="3"/>
        <v>594.15093914180704</v>
      </c>
      <c r="P44" s="24"/>
      <c r="Q44" s="24"/>
      <c r="R44" s="24"/>
      <c r="S44" s="24"/>
    </row>
    <row r="45" spans="1:19">
      <c r="A45" s="24"/>
      <c r="H45" s="24"/>
      <c r="I45" s="112">
        <v>41</v>
      </c>
      <c r="J45" s="113" t="s">
        <v>25</v>
      </c>
      <c r="K45" s="114">
        <f>IF($N$3=1,VLOOKUP($I45,Data!$A$5:$AJ$84,28+$K$3),VLOOKUP($I45,Data!$A$105:$AJ$184,28+$K$3))</f>
        <v>474.11340792717618</v>
      </c>
      <c r="L45" s="114">
        <f t="shared" si="0"/>
        <v>474.11381792717617</v>
      </c>
      <c r="M45" s="114">
        <f t="shared" si="1"/>
        <v>48</v>
      </c>
      <c r="N45" s="115" t="str">
        <f t="shared" si="2"/>
        <v>Wyndham</v>
      </c>
      <c r="O45" s="114">
        <f t="shared" si="3"/>
        <v>589.65648113006694</v>
      </c>
      <c r="P45" s="24"/>
      <c r="Q45" s="24"/>
      <c r="R45" s="24"/>
      <c r="S45" s="24"/>
    </row>
    <row r="46" spans="1:19">
      <c r="A46" s="24"/>
      <c r="H46" s="24"/>
      <c r="I46" s="112">
        <v>42</v>
      </c>
      <c r="J46" s="113" t="s">
        <v>5</v>
      </c>
      <c r="K46" s="114">
        <f>IF($N$3=1,VLOOKUP($I46,Data!$A$5:$AJ$84,28+$K$3),VLOOKUP($I46,Data!$A$105:$AJ$184,28+$K$3))</f>
        <v>384.69083062705698</v>
      </c>
      <c r="L46" s="114">
        <f t="shared" si="0"/>
        <v>384.691250627057</v>
      </c>
      <c r="M46" s="114">
        <f t="shared" si="1"/>
        <v>61</v>
      </c>
      <c r="N46" s="115" t="str">
        <f t="shared" si="2"/>
        <v>Moorabool</v>
      </c>
      <c r="O46" s="114">
        <f t="shared" si="3"/>
        <v>583.23953750127907</v>
      </c>
      <c r="P46" s="24"/>
      <c r="Q46" s="24"/>
      <c r="R46" s="24"/>
      <c r="S46" s="24"/>
    </row>
    <row r="47" spans="1:19">
      <c r="A47" s="24"/>
      <c r="B47" s="24"/>
      <c r="C47" s="24"/>
      <c r="D47" s="24"/>
      <c r="E47" s="24"/>
      <c r="F47" s="24"/>
      <c r="G47" s="24"/>
      <c r="H47" s="24"/>
      <c r="I47" s="112">
        <v>43</v>
      </c>
      <c r="J47" s="113" t="s">
        <v>26</v>
      </c>
      <c r="K47" s="114">
        <f>IF($N$3=1,VLOOKUP($I47,Data!$A$5:$AJ$84,28+$K$3),VLOOKUP($I47,Data!$A$105:$AJ$184,28+$K$3))</f>
        <v>462.38738355161195</v>
      </c>
      <c r="L47" s="114">
        <f t="shared" si="0"/>
        <v>462.38781355161194</v>
      </c>
      <c r="M47" s="114">
        <f t="shared" si="1"/>
        <v>50</v>
      </c>
      <c r="N47" s="115" t="str">
        <f t="shared" si="2"/>
        <v>Whittlesea</v>
      </c>
      <c r="O47" s="114">
        <f t="shared" si="3"/>
        <v>552.58765289006612</v>
      </c>
      <c r="P47" s="24"/>
      <c r="Q47" s="24"/>
      <c r="R47" s="24"/>
      <c r="S47" s="24"/>
    </row>
    <row r="48" spans="1:19" ht="9.4499999999999993" customHeight="1">
      <c r="A48" s="24"/>
      <c r="B48" s="24"/>
      <c r="C48" s="24"/>
      <c r="D48" s="24"/>
      <c r="E48" s="24"/>
      <c r="F48" s="24"/>
      <c r="G48" s="24"/>
      <c r="H48" s="24"/>
      <c r="I48" s="112">
        <v>44</v>
      </c>
      <c r="J48" s="113" t="s">
        <v>6</v>
      </c>
      <c r="K48" s="114">
        <f>IF($N$3=1,VLOOKUP($I48,Data!$A$5:$AJ$84,28+$K$3),VLOOKUP($I48,Data!$A$105:$AJ$184,28+$K$3))</f>
        <v>594.15093914180704</v>
      </c>
      <c r="L48" s="114">
        <f t="shared" si="0"/>
        <v>594.15137914180707</v>
      </c>
      <c r="M48" s="114">
        <f t="shared" si="1"/>
        <v>40</v>
      </c>
      <c r="N48" s="115" t="str">
        <f t="shared" si="2"/>
        <v>Port Phillip</v>
      </c>
      <c r="O48" s="114">
        <f t="shared" si="3"/>
        <v>544.21768707482988</v>
      </c>
      <c r="P48" s="24"/>
      <c r="Q48" s="24"/>
      <c r="R48" s="24"/>
      <c r="S48" s="24"/>
    </row>
    <row r="49" spans="1:19" ht="9.4499999999999993" customHeight="1">
      <c r="A49" s="24"/>
      <c r="B49" s="24"/>
      <c r="C49" s="24"/>
      <c r="D49" s="24"/>
      <c r="E49" s="24"/>
      <c r="F49" s="24"/>
      <c r="G49" s="24"/>
      <c r="H49" s="24"/>
      <c r="I49" s="112">
        <v>45</v>
      </c>
      <c r="J49" s="113" t="s">
        <v>7</v>
      </c>
      <c r="K49" s="114">
        <f>IF($N$3=1,VLOOKUP($I49,Data!$A$5:$AJ$84,28+$K$3),VLOOKUP($I49,Data!$A$105:$AJ$184,28+$K$3))</f>
        <v>704.12966467705144</v>
      </c>
      <c r="L49" s="114">
        <f t="shared" si="0"/>
        <v>704.13011467705144</v>
      </c>
      <c r="M49" s="114">
        <f t="shared" si="1"/>
        <v>34</v>
      </c>
      <c r="N49" s="115" t="str">
        <f t="shared" si="2"/>
        <v>Strathbogie</v>
      </c>
      <c r="O49" s="114">
        <f t="shared" si="3"/>
        <v>518.22421834513727</v>
      </c>
      <c r="P49" s="24"/>
      <c r="Q49" s="24"/>
      <c r="R49" s="24"/>
      <c r="S49" s="24"/>
    </row>
    <row r="50" spans="1:19" ht="9.4499999999999993" customHeight="1">
      <c r="A50" s="24"/>
      <c r="B50" s="24"/>
      <c r="C50" s="24"/>
      <c r="D50" s="24"/>
      <c r="E50" s="24"/>
      <c r="F50" s="24"/>
      <c r="G50" s="24"/>
      <c r="H50" s="24"/>
      <c r="I50" s="112">
        <v>46</v>
      </c>
      <c r="J50" s="113" t="s">
        <v>66</v>
      </c>
      <c r="K50" s="114">
        <f>IF($N$3=1,VLOOKUP($I50,Data!$A$5:$AJ$84,28+$K$3),VLOOKUP($I50,Data!$A$105:$AJ$184,28+$K$3))</f>
        <v>1266.6365500225875</v>
      </c>
      <c r="L50" s="114">
        <f t="shared" si="0"/>
        <v>1266.6370100225874</v>
      </c>
      <c r="M50" s="114">
        <f t="shared" si="1"/>
        <v>7</v>
      </c>
      <c r="N50" s="115" t="str">
        <f t="shared" si="2"/>
        <v>Murrindindi</v>
      </c>
      <c r="O50" s="114">
        <f t="shared" si="3"/>
        <v>490.8926495284847</v>
      </c>
      <c r="P50" s="24"/>
      <c r="Q50" s="24"/>
      <c r="R50" s="24"/>
      <c r="S50" s="24"/>
    </row>
    <row r="51" spans="1:19" ht="9.4499999999999993" customHeight="1">
      <c r="A51" s="24"/>
      <c r="B51" s="24"/>
      <c r="C51" s="24"/>
      <c r="D51" s="24"/>
      <c r="E51" s="24"/>
      <c r="F51" s="24"/>
      <c r="G51" s="24"/>
      <c r="H51" s="24"/>
      <c r="I51" s="112">
        <v>47</v>
      </c>
      <c r="J51" s="113" t="s">
        <v>27</v>
      </c>
      <c r="K51" s="114">
        <f>IF($N$3=1,VLOOKUP($I51,Data!$A$5:$AJ$84,28+$K$3),VLOOKUP($I51,Data!$A$105:$AJ$184,28+$K$3))</f>
        <v>1044.2454814511475</v>
      </c>
      <c r="L51" s="114">
        <f t="shared" si="0"/>
        <v>1044.2459514511474</v>
      </c>
      <c r="M51" s="114">
        <f t="shared" si="1"/>
        <v>13</v>
      </c>
      <c r="N51" s="115" t="str">
        <f t="shared" si="2"/>
        <v>Yarra Ranges</v>
      </c>
      <c r="O51" s="114">
        <f t="shared" si="3"/>
        <v>486.47081805235229</v>
      </c>
      <c r="P51" s="24"/>
      <c r="Q51" s="24"/>
      <c r="R51" s="24"/>
      <c r="S51" s="24"/>
    </row>
    <row r="52" spans="1:19" ht="9.4499999999999993" customHeight="1">
      <c r="A52" s="24"/>
      <c r="B52" s="24"/>
      <c r="C52" s="24"/>
      <c r="D52" s="24"/>
      <c r="E52" s="24"/>
      <c r="F52" s="24"/>
      <c r="G52" s="24"/>
      <c r="H52" s="24"/>
      <c r="I52" s="112">
        <v>48</v>
      </c>
      <c r="J52" s="113" t="s">
        <v>28</v>
      </c>
      <c r="K52" s="114">
        <f>IF($N$3=1,VLOOKUP($I52,Data!$A$5:$AJ$84,28+$K$3),VLOOKUP($I52,Data!$A$105:$AJ$184,28+$K$3))</f>
        <v>883.83428107229895</v>
      </c>
      <c r="L52" s="114">
        <f t="shared" si="0"/>
        <v>883.83476107229899</v>
      </c>
      <c r="M52" s="114">
        <f t="shared" si="1"/>
        <v>22</v>
      </c>
      <c r="N52" s="115" t="str">
        <f t="shared" si="2"/>
        <v>Mansfield</v>
      </c>
      <c r="O52" s="114">
        <f t="shared" si="3"/>
        <v>474.11340792717618</v>
      </c>
      <c r="P52" s="24"/>
      <c r="Q52" s="24"/>
      <c r="R52" s="24"/>
      <c r="S52" s="24"/>
    </row>
    <row r="53" spans="1:19" ht="9.4499999999999993" customHeight="1">
      <c r="A53" s="24"/>
      <c r="B53" s="24"/>
      <c r="C53" s="24"/>
      <c r="D53" s="24"/>
      <c r="E53" s="24"/>
      <c r="F53" s="24"/>
      <c r="G53" s="24"/>
      <c r="H53" s="24"/>
      <c r="I53" s="112">
        <v>49</v>
      </c>
      <c r="J53" s="113" t="s">
        <v>29</v>
      </c>
      <c r="K53" s="114">
        <f>IF($N$3=1,VLOOKUP($I53,Data!$A$5:$AJ$84,28+$K$3),VLOOKUP($I53,Data!$A$105:$AJ$184,28+$K$3))</f>
        <v>356.16034584397721</v>
      </c>
      <c r="L53" s="114">
        <f t="shared" si="0"/>
        <v>356.16083584397722</v>
      </c>
      <c r="M53" s="114">
        <f t="shared" si="1"/>
        <v>65</v>
      </c>
      <c r="N53" s="115" t="str">
        <f t="shared" si="2"/>
        <v>Loddon</v>
      </c>
      <c r="O53" s="114">
        <f t="shared" si="3"/>
        <v>464.6960113592358</v>
      </c>
      <c r="P53" s="24"/>
      <c r="Q53" s="24"/>
      <c r="R53" s="24"/>
      <c r="S53" s="24"/>
    </row>
    <row r="54" spans="1:19" ht="9.4499999999999993" customHeight="1">
      <c r="A54" s="24"/>
      <c r="B54" s="24"/>
      <c r="C54" s="24"/>
      <c r="D54" s="24"/>
      <c r="E54" s="24"/>
      <c r="F54" s="24"/>
      <c r="G54" s="24"/>
      <c r="H54" s="24"/>
      <c r="I54" s="112">
        <v>50</v>
      </c>
      <c r="J54" s="113" t="s">
        <v>8</v>
      </c>
      <c r="K54" s="114">
        <f>IF($N$3=1,VLOOKUP($I54,Data!$A$5:$AJ$84,28+$K$3),VLOOKUP($I54,Data!$A$105:$AJ$184,28+$K$3))</f>
        <v>400.04427367455691</v>
      </c>
      <c r="L54" s="114">
        <f t="shared" si="0"/>
        <v>400.04477367455689</v>
      </c>
      <c r="M54" s="114">
        <f t="shared" si="1"/>
        <v>57</v>
      </c>
      <c r="N54" s="115" t="str">
        <f t="shared" si="2"/>
        <v>Maroondah</v>
      </c>
      <c r="O54" s="114">
        <f t="shared" si="3"/>
        <v>462.38738355161195</v>
      </c>
      <c r="P54" s="24"/>
      <c r="Q54" s="24"/>
      <c r="R54" s="24"/>
      <c r="S54" s="24"/>
    </row>
    <row r="55" spans="1:19" ht="9.4499999999999993" customHeight="1">
      <c r="A55" s="24"/>
      <c r="B55" s="24"/>
      <c r="C55" s="24"/>
      <c r="D55" s="24"/>
      <c r="E55" s="24"/>
      <c r="F55" s="24"/>
      <c r="G55" s="24"/>
      <c r="H55" s="24"/>
      <c r="I55" s="112">
        <v>51</v>
      </c>
      <c r="J55" s="113" t="s">
        <v>67</v>
      </c>
      <c r="K55" s="114">
        <f>IF($N$3=1,VLOOKUP($I55,Data!$A$5:$AJ$84,28+$K$3),VLOOKUP($I55,Data!$A$105:$AJ$184,28+$K$3))</f>
        <v>583.23953750127907</v>
      </c>
      <c r="L55" s="114">
        <f t="shared" si="0"/>
        <v>583.24004750127904</v>
      </c>
      <c r="M55" s="114">
        <f t="shared" si="1"/>
        <v>42</v>
      </c>
      <c r="N55" s="115" t="str">
        <f t="shared" si="2"/>
        <v>Kingston</v>
      </c>
      <c r="O55" s="114">
        <f t="shared" si="3"/>
        <v>455.64486574967628</v>
      </c>
      <c r="P55" s="24"/>
      <c r="Q55" s="24"/>
      <c r="R55" s="24"/>
      <c r="S55" s="24"/>
    </row>
    <row r="56" spans="1:19" ht="9.4499999999999993" customHeight="1">
      <c r="A56" s="24"/>
      <c r="B56" s="24"/>
      <c r="C56" s="24"/>
      <c r="D56" s="24"/>
      <c r="E56" s="24"/>
      <c r="F56" s="24"/>
      <c r="G56" s="24"/>
      <c r="H56" s="24"/>
      <c r="I56" s="112">
        <v>52</v>
      </c>
      <c r="J56" s="113" t="s">
        <v>9</v>
      </c>
      <c r="K56" s="114">
        <f>IF($N$3=1,VLOOKUP($I56,Data!$A$5:$AJ$84,28+$K$3),VLOOKUP($I56,Data!$A$105:$AJ$184,28+$K$3))</f>
        <v>451.37758452293582</v>
      </c>
      <c r="L56" s="114">
        <f t="shared" si="0"/>
        <v>451.37810452293581</v>
      </c>
      <c r="M56" s="114">
        <f t="shared" si="1"/>
        <v>52</v>
      </c>
      <c r="N56" s="115" t="str">
        <f t="shared" si="2"/>
        <v>Moreland</v>
      </c>
      <c r="O56" s="114">
        <f t="shared" si="3"/>
        <v>451.37758452293582</v>
      </c>
      <c r="P56" s="24"/>
      <c r="Q56" s="24"/>
      <c r="R56" s="24"/>
      <c r="S56" s="24"/>
    </row>
    <row r="57" spans="1:19" ht="9.4499999999999993" customHeight="1">
      <c r="A57" s="24"/>
      <c r="B57" s="24"/>
      <c r="C57" s="24"/>
      <c r="D57" s="24"/>
      <c r="E57" s="24"/>
      <c r="F57" s="24"/>
      <c r="G57" s="24"/>
      <c r="H57" s="24"/>
      <c r="I57" s="112">
        <v>53</v>
      </c>
      <c r="J57" s="113" t="s">
        <v>46</v>
      </c>
      <c r="K57" s="114">
        <f>IF($N$3=1,VLOOKUP($I57,Data!$A$5:$AJ$84,28+$K$3),VLOOKUP($I57,Data!$A$105:$AJ$184,28+$K$3))</f>
        <v>447.00810018620444</v>
      </c>
      <c r="L57" s="114">
        <f t="shared" si="0"/>
        <v>447.00863018620447</v>
      </c>
      <c r="M57" s="114">
        <f t="shared" si="1"/>
        <v>53</v>
      </c>
      <c r="N57" s="115" t="str">
        <f t="shared" si="2"/>
        <v>Mornington Peninsula</v>
      </c>
      <c r="O57" s="114">
        <f t="shared" si="3"/>
        <v>447.00810018620444</v>
      </c>
      <c r="P57" s="24"/>
      <c r="Q57" s="24"/>
      <c r="R57" s="24"/>
      <c r="S57" s="24"/>
    </row>
    <row r="58" spans="1:19" ht="9.4499999999999993" customHeight="1">
      <c r="A58" s="24"/>
      <c r="B58" s="24"/>
      <c r="C58" s="24"/>
      <c r="D58" s="24"/>
      <c r="E58" s="24"/>
      <c r="F58" s="24"/>
      <c r="G58" s="24"/>
      <c r="H58" s="24"/>
      <c r="I58" s="112">
        <v>54</v>
      </c>
      <c r="J58" s="113" t="s">
        <v>68</v>
      </c>
      <c r="K58" s="114">
        <f>IF($N$3=1,VLOOKUP($I58,Data!$A$5:$AJ$84,28+$K$3),VLOOKUP($I58,Data!$A$105:$AJ$184,28+$K$3))</f>
        <v>345.06220839813375</v>
      </c>
      <c r="L58" s="114">
        <f t="shared" si="0"/>
        <v>345.06274839813375</v>
      </c>
      <c r="M58" s="114">
        <f t="shared" si="1"/>
        <v>68</v>
      </c>
      <c r="N58" s="115" t="str">
        <f t="shared" si="2"/>
        <v>Knox</v>
      </c>
      <c r="O58" s="114">
        <f t="shared" si="3"/>
        <v>428.39657282741734</v>
      </c>
      <c r="P58" s="24"/>
      <c r="Q58" s="24"/>
      <c r="R58" s="24"/>
      <c r="S58" s="24"/>
    </row>
    <row r="59" spans="1:19" ht="9.4499999999999993" customHeight="1">
      <c r="A59" s="24"/>
      <c r="B59" s="24"/>
      <c r="C59" s="24"/>
      <c r="D59" s="24"/>
      <c r="E59" s="24"/>
      <c r="F59" s="24"/>
      <c r="G59" s="24"/>
      <c r="H59" s="24"/>
      <c r="I59" s="112">
        <v>55</v>
      </c>
      <c r="J59" s="113" t="s">
        <v>69</v>
      </c>
      <c r="K59" s="114">
        <f>IF($N$3=1,VLOOKUP($I59,Data!$A$5:$AJ$84,28+$K$3),VLOOKUP($I59,Data!$A$105:$AJ$184,28+$K$3))</f>
        <v>335.03691084611017</v>
      </c>
      <c r="L59" s="114">
        <f t="shared" si="0"/>
        <v>335.03746084611015</v>
      </c>
      <c r="M59" s="114">
        <f t="shared" si="1"/>
        <v>69</v>
      </c>
      <c r="N59" s="115" t="str">
        <f t="shared" si="2"/>
        <v>Darebin</v>
      </c>
      <c r="O59" s="114">
        <f t="shared" si="3"/>
        <v>405.31079180128853</v>
      </c>
      <c r="P59" s="24"/>
      <c r="Q59" s="24"/>
      <c r="R59" s="24"/>
      <c r="S59" s="24"/>
    </row>
    <row r="60" spans="1:19" ht="9.4499999999999993" customHeight="1">
      <c r="A60" s="24"/>
      <c r="B60" s="24"/>
      <c r="C60" s="24"/>
      <c r="D60" s="24"/>
      <c r="E60" s="24"/>
      <c r="F60" s="24"/>
      <c r="G60" s="24"/>
      <c r="H60" s="24"/>
      <c r="I60" s="112">
        <v>56</v>
      </c>
      <c r="J60" s="113" t="s">
        <v>30</v>
      </c>
      <c r="K60" s="114">
        <f>IF($N$3=1,VLOOKUP($I60,Data!$A$5:$AJ$84,28+$K$3),VLOOKUP($I60,Data!$A$105:$AJ$184,28+$K$3))</f>
        <v>490.8926495284847</v>
      </c>
      <c r="L60" s="114">
        <f t="shared" si="0"/>
        <v>490.8932095284847</v>
      </c>
      <c r="M60" s="114">
        <f t="shared" si="1"/>
        <v>46</v>
      </c>
      <c r="N60" s="115" t="str">
        <f t="shared" si="2"/>
        <v>Indigo</v>
      </c>
      <c r="O60" s="114">
        <f t="shared" si="3"/>
        <v>401.99297927754503</v>
      </c>
      <c r="P60" s="24"/>
      <c r="Q60" s="24"/>
      <c r="R60" s="24"/>
      <c r="S60" s="24"/>
    </row>
    <row r="61" spans="1:19" ht="9.4499999999999993" customHeight="1">
      <c r="A61" s="24"/>
      <c r="B61" s="24"/>
      <c r="C61" s="24"/>
      <c r="D61" s="24"/>
      <c r="E61" s="24"/>
      <c r="F61" s="24"/>
      <c r="G61" s="24"/>
      <c r="H61" s="24"/>
      <c r="I61" s="112">
        <v>57</v>
      </c>
      <c r="J61" s="113" t="s">
        <v>10</v>
      </c>
      <c r="K61" s="114">
        <f>IF($N$3=1,VLOOKUP($I61,Data!$A$5:$AJ$84,28+$K$3),VLOOKUP($I61,Data!$A$105:$AJ$184,28+$K$3))</f>
        <v>224.4562468386444</v>
      </c>
      <c r="L61" s="114">
        <f t="shared" si="0"/>
        <v>224.45681683864441</v>
      </c>
      <c r="M61" s="114">
        <f t="shared" si="1"/>
        <v>77</v>
      </c>
      <c r="N61" s="115" t="str">
        <f t="shared" si="2"/>
        <v>Moonee Valley</v>
      </c>
      <c r="O61" s="114">
        <f t="shared" si="3"/>
        <v>400.04427367455691</v>
      </c>
      <c r="P61" s="24"/>
      <c r="Q61" s="24"/>
      <c r="R61" s="24"/>
      <c r="S61" s="24"/>
    </row>
    <row r="62" spans="1:19" ht="9.4499999999999993" customHeight="1">
      <c r="A62" s="24"/>
      <c r="B62" s="24"/>
      <c r="C62" s="24"/>
      <c r="D62" s="24"/>
      <c r="E62" s="24"/>
      <c r="F62" s="24"/>
      <c r="G62" s="24"/>
      <c r="H62" s="24"/>
      <c r="I62" s="112">
        <v>58</v>
      </c>
      <c r="J62" s="113" t="s">
        <v>70</v>
      </c>
      <c r="K62" s="114">
        <f>IF($N$3=1,VLOOKUP($I62,Data!$A$5:$AJ$84,28+$K$3),VLOOKUP($I62,Data!$A$105:$AJ$184,28+$K$3))</f>
        <v>1372.1693745264752</v>
      </c>
      <c r="L62" s="114">
        <f t="shared" si="0"/>
        <v>1372.1699545264751</v>
      </c>
      <c r="M62" s="114">
        <f t="shared" si="1"/>
        <v>5</v>
      </c>
      <c r="N62" s="115" t="str">
        <f t="shared" si="2"/>
        <v>Yarra</v>
      </c>
      <c r="O62" s="114">
        <f t="shared" si="3"/>
        <v>399.18725884574332</v>
      </c>
      <c r="P62" s="24"/>
      <c r="Q62" s="24"/>
      <c r="R62" s="24"/>
      <c r="S62" s="24"/>
    </row>
    <row r="63" spans="1:19" ht="9.4499999999999993" customHeight="1">
      <c r="A63" s="24"/>
      <c r="B63" s="24"/>
      <c r="C63" s="24"/>
      <c r="D63" s="24"/>
      <c r="E63" s="24"/>
      <c r="F63" s="24"/>
      <c r="G63" s="24"/>
      <c r="H63" s="24"/>
      <c r="I63" s="112">
        <v>59</v>
      </c>
      <c r="J63" s="113" t="s">
        <v>47</v>
      </c>
      <c r="K63" s="114">
        <f>IF($N$3=1,VLOOKUP($I63,Data!$A$5:$AJ$84,28+$K$3),VLOOKUP($I63,Data!$A$105:$AJ$184,28+$K$3))</f>
        <v>544.21768707482988</v>
      </c>
      <c r="L63" s="114">
        <f t="shared" si="0"/>
        <v>544.21827707482987</v>
      </c>
      <c r="M63" s="114">
        <f t="shared" si="1"/>
        <v>44</v>
      </c>
      <c r="N63" s="115" t="str">
        <f t="shared" si="2"/>
        <v>Macedon Ranges</v>
      </c>
      <c r="O63" s="114">
        <f t="shared" si="3"/>
        <v>391.15646258503403</v>
      </c>
      <c r="P63" s="24"/>
      <c r="Q63" s="24"/>
      <c r="R63" s="24"/>
      <c r="S63" s="24"/>
    </row>
    <row r="64" spans="1:19" ht="9.4499999999999993" customHeight="1">
      <c r="A64" s="24"/>
      <c r="B64" s="24"/>
      <c r="C64" s="24"/>
      <c r="D64" s="24"/>
      <c r="E64" s="24"/>
      <c r="F64" s="24"/>
      <c r="G64" s="24"/>
      <c r="H64" s="24"/>
      <c r="I64" s="112">
        <v>60</v>
      </c>
      <c r="J64" s="113" t="s">
        <v>71</v>
      </c>
      <c r="K64" s="114">
        <f>IF($N$3=1,VLOOKUP($I64,Data!$A$5:$AJ$84,28+$K$3),VLOOKUP($I64,Data!$A$105:$AJ$184,28+$K$3))</f>
        <v>321.08913434369384</v>
      </c>
      <c r="L64" s="114">
        <f t="shared" si="0"/>
        <v>321.08973434369386</v>
      </c>
      <c r="M64" s="114">
        <f t="shared" si="1"/>
        <v>70</v>
      </c>
      <c r="N64" s="115" t="str">
        <f t="shared" si="2"/>
        <v>Hobsons Bay</v>
      </c>
      <c r="O64" s="114">
        <f t="shared" si="3"/>
        <v>385.11596150973992</v>
      </c>
      <c r="P64" s="24"/>
      <c r="Q64" s="24"/>
      <c r="R64" s="24"/>
      <c r="S64" s="24"/>
    </row>
    <row r="65" spans="1:19" ht="9.4499999999999993" customHeight="1">
      <c r="A65" s="24"/>
      <c r="B65" s="24"/>
      <c r="C65" s="24"/>
      <c r="D65" s="24"/>
      <c r="E65" s="24"/>
      <c r="F65" s="24"/>
      <c r="G65" s="24"/>
      <c r="H65" s="24"/>
      <c r="I65" s="112">
        <v>61</v>
      </c>
      <c r="J65" s="113" t="s">
        <v>72</v>
      </c>
      <c r="K65" s="114">
        <f>IF($N$3=1,VLOOKUP($I65,Data!$A$5:$AJ$84,28+$K$3),VLOOKUP($I65,Data!$A$105:$AJ$184,28+$K$3))</f>
        <v>61.766522544780734</v>
      </c>
      <c r="L65" s="114">
        <f t="shared" si="0"/>
        <v>61.767132544780736</v>
      </c>
      <c r="M65" s="114">
        <f t="shared" si="1"/>
        <v>79</v>
      </c>
      <c r="N65" s="115" t="str">
        <f t="shared" si="2"/>
        <v>Maribyrnong</v>
      </c>
      <c r="O65" s="114">
        <f t="shared" si="3"/>
        <v>384.69083062705698</v>
      </c>
      <c r="P65" s="24"/>
      <c r="Q65" s="24"/>
      <c r="R65" s="24"/>
      <c r="S65" s="24"/>
    </row>
    <row r="66" spans="1:19" ht="9.4499999999999993" customHeight="1">
      <c r="A66" s="24"/>
      <c r="B66" s="24"/>
      <c r="C66" s="24"/>
      <c r="D66" s="24"/>
      <c r="E66" s="24"/>
      <c r="F66" s="24"/>
      <c r="G66" s="24"/>
      <c r="H66" s="24"/>
      <c r="I66" s="112">
        <v>62</v>
      </c>
      <c r="J66" s="113" t="s">
        <v>31</v>
      </c>
      <c r="K66" s="114">
        <f>IF($N$3=1,VLOOKUP($I66,Data!$A$5:$AJ$84,28+$K$3),VLOOKUP($I66,Data!$A$105:$AJ$184,28+$K$3))</f>
        <v>866.23625214936897</v>
      </c>
      <c r="L66" s="114">
        <f t="shared" si="0"/>
        <v>866.23687214936899</v>
      </c>
      <c r="M66" s="114">
        <f t="shared" si="1"/>
        <v>23</v>
      </c>
      <c r="N66" s="115" t="str">
        <f t="shared" si="2"/>
        <v>Stonnington</v>
      </c>
      <c r="O66" s="114">
        <f t="shared" si="3"/>
        <v>371.85072079759283</v>
      </c>
      <c r="P66" s="24"/>
      <c r="Q66" s="24"/>
      <c r="R66" s="24"/>
      <c r="S66" s="24"/>
    </row>
    <row r="67" spans="1:19" ht="9.4499999999999993" customHeight="1">
      <c r="A67" s="24"/>
      <c r="B67" s="24"/>
      <c r="C67" s="24"/>
      <c r="D67" s="24"/>
      <c r="E67" s="24"/>
      <c r="F67" s="24"/>
      <c r="G67" s="24"/>
      <c r="H67" s="24"/>
      <c r="I67" s="112">
        <v>63</v>
      </c>
      <c r="J67" s="113" t="s">
        <v>73</v>
      </c>
      <c r="K67" s="114">
        <f>IF($N$3=1,VLOOKUP($I67,Data!$A$5:$AJ$84,28+$K$3),VLOOKUP($I67,Data!$A$105:$AJ$184,28+$K$3))</f>
        <v>1062.5379477838494</v>
      </c>
      <c r="L67" s="114">
        <f t="shared" si="0"/>
        <v>1062.5385777838494</v>
      </c>
      <c r="M67" s="114">
        <f t="shared" si="1"/>
        <v>11</v>
      </c>
      <c r="N67" s="115" t="str">
        <f t="shared" si="2"/>
        <v>Whitehorse</v>
      </c>
      <c r="O67" s="114">
        <f t="shared" si="3"/>
        <v>371.69934896635112</v>
      </c>
      <c r="P67" s="24"/>
      <c r="Q67" s="24"/>
      <c r="R67" s="24"/>
      <c r="S67" s="24"/>
    </row>
    <row r="68" spans="1:19" ht="9.4499999999999993" customHeight="1">
      <c r="A68" s="24"/>
      <c r="B68" s="24"/>
      <c r="C68" s="24"/>
      <c r="D68" s="24"/>
      <c r="E68" s="24"/>
      <c r="F68" s="24"/>
      <c r="G68" s="24"/>
      <c r="H68" s="24"/>
      <c r="I68" s="112">
        <v>64</v>
      </c>
      <c r="J68" s="113" t="s">
        <v>48</v>
      </c>
      <c r="K68" s="114">
        <f>IF($N$3=1,VLOOKUP($I68,Data!$A$5:$AJ$84,28+$K$3),VLOOKUP($I68,Data!$A$105:$AJ$184,28+$K$3))</f>
        <v>371.85072079759283</v>
      </c>
      <c r="L68" s="114">
        <f t="shared" si="0"/>
        <v>371.8513607975928</v>
      </c>
      <c r="M68" s="114">
        <f t="shared" si="1"/>
        <v>62</v>
      </c>
      <c r="N68" s="115" t="str">
        <f t="shared" si="2"/>
        <v>Banyule</v>
      </c>
      <c r="O68" s="114">
        <f t="shared" si="3"/>
        <v>364.19191061866326</v>
      </c>
      <c r="P68" s="24"/>
      <c r="Q68" s="24"/>
      <c r="R68" s="24"/>
      <c r="S68" s="24"/>
    </row>
    <row r="69" spans="1:19" ht="9.4499999999999993" customHeight="1">
      <c r="A69" s="24"/>
      <c r="B69" s="24"/>
      <c r="C69" s="24"/>
      <c r="D69" s="24"/>
      <c r="E69" s="24"/>
      <c r="F69" s="24"/>
      <c r="G69" s="24"/>
      <c r="H69" s="24"/>
      <c r="I69" s="112">
        <v>65</v>
      </c>
      <c r="J69" s="113" t="s">
        <v>32</v>
      </c>
      <c r="K69" s="114">
        <f>IF($N$3=1,VLOOKUP($I69,Data!$A$5:$AJ$84,28+$K$3),VLOOKUP($I69,Data!$A$105:$AJ$184,28+$K$3))</f>
        <v>518.22421834513727</v>
      </c>
      <c r="L69" s="114">
        <f t="shared" si="0"/>
        <v>518.22486834513722</v>
      </c>
      <c r="M69" s="114">
        <f t="shared" si="1"/>
        <v>45</v>
      </c>
      <c r="N69" s="115" t="str">
        <f t="shared" si="2"/>
        <v>Monash</v>
      </c>
      <c r="O69" s="114">
        <f t="shared" si="3"/>
        <v>356.16034584397721</v>
      </c>
      <c r="P69" s="24"/>
      <c r="Q69" s="24"/>
      <c r="R69" s="24"/>
      <c r="S69" s="24"/>
    </row>
    <row r="70" spans="1:19" ht="9.4499999999999993" customHeight="1">
      <c r="A70" s="24"/>
      <c r="B70" s="24"/>
      <c r="C70" s="24"/>
      <c r="D70" s="24"/>
      <c r="E70" s="24"/>
      <c r="F70" s="24"/>
      <c r="G70" s="24"/>
      <c r="H70" s="24"/>
      <c r="I70" s="112">
        <v>66</v>
      </c>
      <c r="J70" s="116" t="s">
        <v>74</v>
      </c>
      <c r="K70" s="114">
        <f>IF($N$3=1,VLOOKUP($I70,Data!$A$5:$AJ$84,28+$K$3),VLOOKUP($I70,Data!$A$105:$AJ$184,28+$K$3))</f>
        <v>231.5993077471241</v>
      </c>
      <c r="L70" s="114">
        <f t="shared" ref="L70:L84" si="4">K70+0.00001*I70</f>
        <v>231.59996774712411</v>
      </c>
      <c r="M70" s="114">
        <f t="shared" ref="M70:M83" si="5">RANK(L70,L$5:L$83)</f>
        <v>76</v>
      </c>
      <c r="N70" s="115" t="str">
        <f t="shared" ref="N70:N83" si="6">VLOOKUP(MATCH(I70,M$5:M$83,0),$I$5:$M$83,2)</f>
        <v>Manningham</v>
      </c>
      <c r="O70" s="114">
        <f t="shared" ref="O70:O83" si="7">VLOOKUP(MATCH(I70,M$5:M$83,0),$I$5:$M$83,3)</f>
        <v>354.40184072764333</v>
      </c>
      <c r="P70" s="24"/>
      <c r="Q70" s="24"/>
      <c r="R70" s="24"/>
      <c r="S70" s="24"/>
    </row>
    <row r="71" spans="1:19" ht="9.4499999999999993" customHeight="1">
      <c r="A71" s="24"/>
      <c r="B71" s="24"/>
      <c r="C71" s="24"/>
      <c r="D71" s="24"/>
      <c r="E71" s="24"/>
      <c r="F71" s="24"/>
      <c r="G71" s="24"/>
      <c r="H71" s="24"/>
      <c r="I71" s="112">
        <v>67</v>
      </c>
      <c r="J71" s="113" t="s">
        <v>75</v>
      </c>
      <c r="K71" s="114">
        <f>IF($N$3=1,VLOOKUP($I71,Data!$A$5:$AJ$84,28+$K$3),VLOOKUP($I71,Data!$A$105:$AJ$184,28+$K$3))</f>
        <v>1390.7222326984727</v>
      </c>
      <c r="L71" s="114">
        <f t="shared" si="4"/>
        <v>1390.7229026984726</v>
      </c>
      <c r="M71" s="114">
        <f t="shared" si="5"/>
        <v>4</v>
      </c>
      <c r="N71" s="115" t="str">
        <f t="shared" si="6"/>
        <v>Hepburn</v>
      </c>
      <c r="O71" s="114">
        <f t="shared" si="7"/>
        <v>353.92921415716859</v>
      </c>
      <c r="P71" s="24"/>
      <c r="Q71" s="24"/>
      <c r="R71" s="24"/>
      <c r="S71" s="24"/>
    </row>
    <row r="72" spans="1:19" ht="9.4499999999999993" customHeight="1">
      <c r="A72" s="24"/>
      <c r="B72" s="24"/>
      <c r="C72" s="24"/>
      <c r="D72" s="24"/>
      <c r="E72" s="24"/>
      <c r="F72" s="24"/>
      <c r="G72" s="24"/>
      <c r="H72" s="24"/>
      <c r="I72" s="112">
        <v>68</v>
      </c>
      <c r="J72" s="113" t="s">
        <v>33</v>
      </c>
      <c r="K72" s="114">
        <f>IF($N$3=1,VLOOKUP($I72,Data!$A$5:$AJ$84,28+$K$3),VLOOKUP($I72,Data!$A$105:$AJ$184,28+$K$3))</f>
        <v>320.35880185808105</v>
      </c>
      <c r="L72" s="114">
        <f t="shared" si="4"/>
        <v>320.35948185808104</v>
      </c>
      <c r="M72" s="114">
        <f t="shared" si="5"/>
        <v>71</v>
      </c>
      <c r="N72" s="115" t="str">
        <f t="shared" si="6"/>
        <v>Mount Alexander</v>
      </c>
      <c r="O72" s="114">
        <f t="shared" si="7"/>
        <v>345.06220839813375</v>
      </c>
      <c r="P72" s="24"/>
      <c r="Q72" s="24"/>
      <c r="R72" s="24"/>
      <c r="S72" s="24"/>
    </row>
    <row r="73" spans="1:19" ht="9.4499999999999993" customHeight="1">
      <c r="A73" s="24"/>
      <c r="B73" s="24"/>
      <c r="C73" s="24"/>
      <c r="D73" s="24"/>
      <c r="E73" s="24"/>
      <c r="F73" s="24"/>
      <c r="G73" s="24"/>
      <c r="H73" s="24"/>
      <c r="I73" s="112">
        <v>69</v>
      </c>
      <c r="J73" s="113" t="s">
        <v>34</v>
      </c>
      <c r="K73" s="114">
        <f>IF($N$3=1,VLOOKUP($I73,Data!$A$5:$AJ$84,28+$K$3),VLOOKUP($I73,Data!$A$105:$AJ$184,28+$K$3))</f>
        <v>749.95000333311111</v>
      </c>
      <c r="L73" s="114">
        <f t="shared" si="4"/>
        <v>749.95069333311108</v>
      </c>
      <c r="M73" s="114">
        <f t="shared" si="5"/>
        <v>31</v>
      </c>
      <c r="N73" s="115" t="str">
        <f t="shared" si="6"/>
        <v>Moyne</v>
      </c>
      <c r="O73" s="114">
        <f t="shared" si="7"/>
        <v>335.03691084611017</v>
      </c>
      <c r="P73" s="24"/>
      <c r="Q73" s="24"/>
      <c r="R73" s="24"/>
      <c r="S73" s="24"/>
    </row>
    <row r="74" spans="1:19" ht="9.4499999999999993" customHeight="1">
      <c r="A74" s="24"/>
      <c r="B74" s="24"/>
      <c r="C74" s="24"/>
      <c r="D74" s="24"/>
      <c r="E74" s="24"/>
      <c r="F74" s="24"/>
      <c r="G74" s="24"/>
      <c r="H74" s="24"/>
      <c r="I74" s="112">
        <v>70</v>
      </c>
      <c r="J74" s="113" t="s">
        <v>76</v>
      </c>
      <c r="K74" s="114">
        <f>IF($N$3=1,VLOOKUP($I74,Data!$A$5:$AJ$84,28+$K$3),VLOOKUP($I74,Data!$A$105:$AJ$184,28+$K$3))</f>
        <v>835.49168685771565</v>
      </c>
      <c r="L74" s="114">
        <f t="shared" si="4"/>
        <v>835.4923868577157</v>
      </c>
      <c r="M74" s="114">
        <f t="shared" si="5"/>
        <v>28</v>
      </c>
      <c r="N74" s="115" t="str">
        <f t="shared" si="6"/>
        <v>Pyrenees</v>
      </c>
      <c r="O74" s="114">
        <f t="shared" si="7"/>
        <v>321.08913434369384</v>
      </c>
      <c r="P74" s="24"/>
      <c r="Q74" s="24"/>
      <c r="R74" s="24"/>
      <c r="S74" s="24"/>
    </row>
    <row r="75" spans="1:19" ht="9.4499999999999993" customHeight="1">
      <c r="A75" s="24"/>
      <c r="B75" s="24"/>
      <c r="C75" s="24"/>
      <c r="D75" s="24"/>
      <c r="E75" s="24"/>
      <c r="F75" s="24"/>
      <c r="G75" s="24"/>
      <c r="H75" s="24"/>
      <c r="I75" s="112">
        <v>71</v>
      </c>
      <c r="J75" s="113" t="s">
        <v>35</v>
      </c>
      <c r="K75" s="114">
        <f>IF($N$3=1,VLOOKUP($I75,Data!$A$5:$AJ$84,28+$K$3),VLOOKUP($I75,Data!$A$105:$AJ$184,28+$K$3))</f>
        <v>1242.3033561703235</v>
      </c>
      <c r="L75" s="114">
        <f t="shared" si="4"/>
        <v>1242.3040661703235</v>
      </c>
      <c r="M75" s="114">
        <f t="shared" si="5"/>
        <v>8</v>
      </c>
      <c r="N75" s="115" t="str">
        <f t="shared" si="6"/>
        <v>Towong</v>
      </c>
      <c r="O75" s="114">
        <f t="shared" si="7"/>
        <v>320.35880185808105</v>
      </c>
      <c r="P75" s="24"/>
      <c r="Q75" s="24"/>
      <c r="R75" s="24"/>
      <c r="S75" s="24"/>
    </row>
    <row r="76" spans="1:19" ht="9.4499999999999993" customHeight="1">
      <c r="A76" s="24"/>
      <c r="B76" s="24"/>
      <c r="C76" s="24"/>
      <c r="D76" s="24"/>
      <c r="E76" s="24"/>
      <c r="F76" s="24"/>
      <c r="G76" s="24"/>
      <c r="H76" s="24"/>
      <c r="I76" s="112">
        <v>72</v>
      </c>
      <c r="J76" s="113" t="s">
        <v>77</v>
      </c>
      <c r="K76" s="114">
        <f>IF($N$3=1,VLOOKUP($I76,Data!$A$5:$AJ$84,28+$K$3),VLOOKUP($I76,Data!$A$105:$AJ$184,28+$K$3))</f>
        <v>737.35062293414694</v>
      </c>
      <c r="L76" s="114">
        <f t="shared" si="4"/>
        <v>737.35134293414694</v>
      </c>
      <c r="M76" s="114">
        <f t="shared" si="5"/>
        <v>32</v>
      </c>
      <c r="N76" s="115" t="str">
        <f t="shared" si="6"/>
        <v>Buloke</v>
      </c>
      <c r="O76" s="114">
        <f t="shared" si="7"/>
        <v>314.56953642384104</v>
      </c>
      <c r="P76" s="24"/>
      <c r="Q76" s="24"/>
      <c r="R76" s="24"/>
      <c r="S76" s="24"/>
    </row>
    <row r="77" spans="1:19" ht="9.4499999999999993" customHeight="1">
      <c r="A77" s="24"/>
      <c r="B77" s="24"/>
      <c r="C77" s="24"/>
      <c r="D77" s="24"/>
      <c r="E77" s="24"/>
      <c r="F77" s="24"/>
      <c r="G77" s="24"/>
      <c r="H77" s="24"/>
      <c r="I77" s="112">
        <v>73</v>
      </c>
      <c r="J77" s="113" t="s">
        <v>36</v>
      </c>
      <c r="K77" s="114">
        <f>IF($N$3=1,VLOOKUP($I77,Data!$A$5:$AJ$84,28+$K$3),VLOOKUP($I77,Data!$A$105:$AJ$184,28+$K$3))</f>
        <v>371.69934896635112</v>
      </c>
      <c r="L77" s="114">
        <f t="shared" si="4"/>
        <v>371.7000789663511</v>
      </c>
      <c r="M77" s="114">
        <f t="shared" si="5"/>
        <v>63</v>
      </c>
      <c r="N77" s="115" t="str">
        <f t="shared" si="6"/>
        <v>Glen Eira</v>
      </c>
      <c r="O77" s="114">
        <f t="shared" si="7"/>
        <v>296.48616079113981</v>
      </c>
      <c r="P77" s="24"/>
      <c r="Q77" s="24"/>
      <c r="R77" s="24"/>
      <c r="S77" s="24"/>
    </row>
    <row r="78" spans="1:19" ht="9.4499999999999993" customHeight="1">
      <c r="A78" s="24"/>
      <c r="B78" s="24"/>
      <c r="C78" s="24"/>
      <c r="D78" s="24"/>
      <c r="E78" s="24"/>
      <c r="F78" s="24"/>
      <c r="G78" s="24"/>
      <c r="H78" s="24"/>
      <c r="I78" s="112">
        <v>74</v>
      </c>
      <c r="J78" s="113" t="s">
        <v>11</v>
      </c>
      <c r="K78" s="114">
        <f>IF($N$3=1,VLOOKUP($I78,Data!$A$5:$AJ$84,28+$K$3),VLOOKUP($I78,Data!$A$105:$AJ$184,28+$K$3))</f>
        <v>552.58765289006612</v>
      </c>
      <c r="L78" s="114">
        <f t="shared" si="4"/>
        <v>552.58839289006607</v>
      </c>
      <c r="M78" s="114">
        <f t="shared" si="5"/>
        <v>43</v>
      </c>
      <c r="N78" s="115" t="str">
        <f t="shared" si="6"/>
        <v>Bayside</v>
      </c>
      <c r="O78" s="114">
        <f t="shared" si="7"/>
        <v>271.40555470308425</v>
      </c>
      <c r="P78" s="24"/>
      <c r="Q78" s="24"/>
      <c r="R78" s="24"/>
      <c r="S78" s="24"/>
    </row>
    <row r="79" spans="1:19" ht="9.4499999999999993" customHeight="1">
      <c r="A79" s="24"/>
      <c r="B79" s="24"/>
      <c r="C79" s="24"/>
      <c r="D79" s="24"/>
      <c r="E79" s="24"/>
      <c r="F79" s="24"/>
      <c r="G79" s="24"/>
      <c r="H79" s="24"/>
      <c r="I79" s="112">
        <v>75</v>
      </c>
      <c r="J79" s="113" t="s">
        <v>37</v>
      </c>
      <c r="K79" s="114">
        <f>IF($N$3=1,VLOOKUP($I79,Data!$A$5:$AJ$84,28+$K$3),VLOOKUP($I79,Data!$A$105:$AJ$184,28+$K$3))</f>
        <v>898.90685698798438</v>
      </c>
      <c r="L79" s="114">
        <f t="shared" si="4"/>
        <v>898.90760698798442</v>
      </c>
      <c r="M79" s="114">
        <f t="shared" si="5"/>
        <v>20</v>
      </c>
      <c r="N79" s="115" t="str">
        <f t="shared" si="6"/>
        <v>Golden Plains</v>
      </c>
      <c r="O79" s="114">
        <f t="shared" si="7"/>
        <v>236.2692695018979</v>
      </c>
      <c r="P79" s="24"/>
      <c r="Q79" s="24"/>
      <c r="R79" s="24"/>
      <c r="S79" s="24"/>
    </row>
    <row r="80" spans="1:19" ht="9.4499999999999993" customHeight="1">
      <c r="A80" s="24"/>
      <c r="B80" s="24"/>
      <c r="C80" s="24"/>
      <c r="D80" s="24"/>
      <c r="E80" s="24"/>
      <c r="F80" s="24"/>
      <c r="G80" s="24"/>
      <c r="H80" s="24"/>
      <c r="I80" s="112">
        <v>76</v>
      </c>
      <c r="J80" s="113" t="s">
        <v>12</v>
      </c>
      <c r="K80" s="114">
        <f>IF($N$3=1,VLOOKUP($I80,Data!$A$5:$AJ$84,28+$K$3),VLOOKUP($I80,Data!$A$105:$AJ$184,28+$K$3))</f>
        <v>589.65648113006694</v>
      </c>
      <c r="L80" s="114">
        <f t="shared" si="4"/>
        <v>589.65724113006695</v>
      </c>
      <c r="M80" s="114">
        <f t="shared" si="5"/>
        <v>41</v>
      </c>
      <c r="N80" s="115" t="str">
        <f t="shared" si="6"/>
        <v>Surf Coast</v>
      </c>
      <c r="O80" s="114">
        <f t="shared" si="7"/>
        <v>231.5993077471241</v>
      </c>
      <c r="P80" s="24"/>
      <c r="Q80" s="24"/>
      <c r="R80" s="24"/>
      <c r="S80" s="24"/>
    </row>
    <row r="81" spans="1:19" ht="9.4499999999999993" customHeight="1">
      <c r="A81" s="24"/>
      <c r="B81" s="24"/>
      <c r="C81" s="24"/>
      <c r="D81" s="24"/>
      <c r="E81" s="24"/>
      <c r="F81" s="24"/>
      <c r="G81" s="24"/>
      <c r="H81" s="24"/>
      <c r="I81" s="112">
        <v>77</v>
      </c>
      <c r="J81" s="113" t="s">
        <v>13</v>
      </c>
      <c r="K81" s="114">
        <f>IF($N$3=1,VLOOKUP($I81,Data!$A$5:$AJ$84,28+$K$3),VLOOKUP($I81,Data!$A$105:$AJ$184,28+$K$3))</f>
        <v>399.18725884574332</v>
      </c>
      <c r="L81" s="114">
        <f t="shared" si="4"/>
        <v>399.1880288457433</v>
      </c>
      <c r="M81" s="114">
        <f t="shared" si="5"/>
        <v>58</v>
      </c>
      <c r="N81" s="115" t="str">
        <f t="shared" si="6"/>
        <v>Nillumbik</v>
      </c>
      <c r="O81" s="114">
        <f t="shared" si="7"/>
        <v>224.4562468386444</v>
      </c>
      <c r="P81" s="24"/>
      <c r="Q81" s="24"/>
      <c r="R81" s="24"/>
      <c r="S81" s="24"/>
    </row>
    <row r="82" spans="1:19" ht="9.4499999999999993" customHeight="1">
      <c r="A82" s="24"/>
      <c r="B82" s="24"/>
      <c r="C82" s="24"/>
      <c r="D82" s="24"/>
      <c r="E82" s="24"/>
      <c r="F82" s="24"/>
      <c r="G82" s="24"/>
      <c r="H82" s="24"/>
      <c r="I82" s="112">
        <v>78</v>
      </c>
      <c r="J82" s="113" t="s">
        <v>38</v>
      </c>
      <c r="K82" s="114">
        <f>IF($N$3=1,VLOOKUP($I82,Data!$A$5:$AJ$84,28+$K$3),VLOOKUP($I82,Data!$A$105:$AJ$184,28+$K$3))</f>
        <v>486.47081805235229</v>
      </c>
      <c r="L82" s="114">
        <f t="shared" si="4"/>
        <v>486.47159805235231</v>
      </c>
      <c r="M82" s="114">
        <f t="shared" si="5"/>
        <v>47</v>
      </c>
      <c r="N82" s="115" t="str">
        <f t="shared" si="6"/>
        <v>Boroondara</v>
      </c>
      <c r="O82" s="114">
        <f t="shared" si="7"/>
        <v>216.00004583555349</v>
      </c>
      <c r="P82" s="24"/>
      <c r="Q82" s="24"/>
      <c r="R82" s="24"/>
      <c r="S82" s="24"/>
    </row>
    <row r="83" spans="1:19" ht="9.4499999999999993" customHeight="1">
      <c r="A83" s="24"/>
      <c r="B83" s="24"/>
      <c r="C83" s="24"/>
      <c r="D83" s="24"/>
      <c r="E83" s="24"/>
      <c r="F83" s="24"/>
      <c r="G83" s="24"/>
      <c r="H83" s="24"/>
      <c r="I83" s="112">
        <v>79</v>
      </c>
      <c r="J83" s="113" t="s">
        <v>78</v>
      </c>
      <c r="K83" s="114">
        <f>IF($N$3=1,VLOOKUP($I83,Data!$A$5:$AJ$84,28+$K$3),VLOOKUP($I83,Data!$A$105:$AJ$184,28+$K$3))</f>
        <v>923.46220065737987</v>
      </c>
      <c r="L83" s="114">
        <f t="shared" si="4"/>
        <v>923.46299065737992</v>
      </c>
      <c r="M83" s="114">
        <f t="shared" si="5"/>
        <v>17</v>
      </c>
      <c r="N83" s="115" t="str">
        <f t="shared" si="6"/>
        <v>Queenscliffe</v>
      </c>
      <c r="O83" s="114">
        <f t="shared" si="7"/>
        <v>61.766522544780734</v>
      </c>
      <c r="P83" s="24"/>
      <c r="Q83" s="24"/>
      <c r="R83" s="24"/>
      <c r="S83" s="24"/>
    </row>
    <row r="84" spans="1:19" ht="9.4499999999999993" customHeight="1">
      <c r="A84" s="24"/>
      <c r="B84" s="24"/>
      <c r="C84" s="24"/>
      <c r="D84" s="24"/>
      <c r="E84" s="24"/>
      <c r="F84" s="24"/>
      <c r="G84" s="24"/>
      <c r="H84" s="24"/>
      <c r="I84" s="112">
        <v>80</v>
      </c>
      <c r="J84" s="117" t="s">
        <v>93</v>
      </c>
      <c r="K84" s="114">
        <f>IF($N$3=1,VLOOKUP($I84,Data!$A$5:$AJ$84,28+$K$3),VLOOKUP($I84,Data!$A$105:$AJ$184,28+$K$3))</f>
        <v>592.53685858332574</v>
      </c>
      <c r="L84" s="114">
        <f t="shared" si="4"/>
        <v>592.53765858332576</v>
      </c>
      <c r="M84" s="75"/>
      <c r="N84" s="118"/>
      <c r="O84" s="75"/>
      <c r="P84" s="24"/>
      <c r="Q84" s="24"/>
      <c r="R84" s="24"/>
      <c r="S84" s="24"/>
    </row>
    <row r="85" spans="1:19" ht="9.4499999999999993" customHeight="1">
      <c r="I85" s="104"/>
      <c r="K85" s="82"/>
    </row>
    <row r="86" spans="1:19" ht="9.4499999999999993" customHeight="1">
      <c r="I86" s="104"/>
      <c r="K86" s="82"/>
    </row>
    <row r="87" spans="1:19">
      <c r="K87" s="82"/>
    </row>
    <row r="88" spans="1:19">
      <c r="K88" s="82"/>
    </row>
    <row r="89" spans="1:19">
      <c r="K89" s="82"/>
    </row>
    <row r="90" spans="1:19">
      <c r="K90" s="82"/>
    </row>
    <row r="91" spans="1:19">
      <c r="K91" s="82"/>
    </row>
    <row r="92" spans="1:19">
      <c r="K92" s="82"/>
    </row>
    <row r="93" spans="1:19">
      <c r="K93" s="82"/>
    </row>
    <row r="94" spans="1:19">
      <c r="K94" s="82"/>
    </row>
    <row r="95" spans="1:19">
      <c r="K95" s="82"/>
    </row>
    <row r="96" spans="1:19">
      <c r="K96" s="82"/>
    </row>
    <row r="97" spans="11:11">
      <c r="K97" s="82"/>
    </row>
  </sheetData>
  <sheetProtection sheet="1" objects="1" scenarios="1"/>
  <mergeCells count="4">
    <mergeCell ref="B28:E28"/>
    <mergeCell ref="B2:F2"/>
    <mergeCell ref="B1:Q1"/>
    <mergeCell ref="J2:Q2"/>
  </mergeCells>
  <phoneticPr fontId="62" type="noConversion"/>
  <pageMargins left="0.39370078740157483" right="0.39370078740157483" top="0.39370078740157483" bottom="0.39370078740157483" header="0.39370078740157483" footer="0.31496062992125984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1</xdr:row>
                    <xdr:rowOff>281940</xdr:rowOff>
                  </from>
                  <to>
                    <xdr:col>3</xdr:col>
                    <xdr:colOff>220980</xdr:colOff>
                    <xdr:row>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2</xdr:col>
                    <xdr:colOff>571500</xdr:colOff>
                    <xdr:row>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678180</xdr:colOff>
                    <xdr:row>1</xdr:row>
                    <xdr:rowOff>281940</xdr:rowOff>
                  </from>
                  <to>
                    <xdr:col>6</xdr:col>
                    <xdr:colOff>213360</xdr:colOff>
                    <xdr:row>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5</xdr:col>
                    <xdr:colOff>571500</xdr:colOff>
                    <xdr:row>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10</xdr:col>
                    <xdr:colOff>0</xdr:colOff>
                    <xdr:row>2</xdr:row>
                    <xdr:rowOff>0</xdr:rowOff>
                  </from>
                  <to>
                    <xdr:col>11</xdr:col>
                    <xdr:colOff>571500</xdr:colOff>
                    <xdr:row>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12</xdr:col>
                    <xdr:colOff>678180</xdr:colOff>
                    <xdr:row>2</xdr:row>
                    <xdr:rowOff>0</xdr:rowOff>
                  </from>
                  <to>
                    <xdr:col>14</xdr:col>
                    <xdr:colOff>0</xdr:colOff>
                    <xdr:row>3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E3429"/>
    <pageSetUpPr fitToPage="1"/>
  </sheetPr>
  <dimension ref="A1:DY775"/>
  <sheetViews>
    <sheetView zoomScale="75" zoomScaleNormal="75" zoomScaleSheetLayoutView="70" workbookViewId="0">
      <pane xSplit="2" ySplit="4" topLeftCell="BZ5" activePane="bottomRight" state="frozen"/>
      <selection pane="topRight" activeCell="C1" sqref="C1"/>
      <selection pane="bottomLeft" activeCell="A5" sqref="A5"/>
      <selection pane="bottomRight" activeCell="A13" sqref="A13:XFD13"/>
    </sheetView>
  </sheetViews>
  <sheetFormatPr defaultColWidth="9.21875" defaultRowHeight="14.4"/>
  <cols>
    <col min="1" max="1" width="3.33203125" style="31" customWidth="1"/>
    <col min="2" max="2" width="18.21875" style="31" customWidth="1"/>
    <col min="3" max="53" width="12.44140625" style="31" customWidth="1"/>
    <col min="54" max="54" width="5.44140625" style="32" customWidth="1"/>
    <col min="55" max="105" width="11.77734375" style="32" customWidth="1"/>
    <col min="106" max="128" width="9.21875" style="32"/>
    <col min="129" max="16384" width="9.21875" style="31"/>
  </cols>
  <sheetData>
    <row r="1" spans="1:129" ht="30.75" customHeight="1">
      <c r="B1" s="143" t="s">
        <v>138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C1" s="126" t="s">
        <v>137</v>
      </c>
    </row>
    <row r="2" spans="1:129" ht="21" customHeight="1">
      <c r="A2" s="33">
        <v>1</v>
      </c>
      <c r="B2" s="33">
        <v>2</v>
      </c>
      <c r="C2" s="33">
        <v>3</v>
      </c>
      <c r="D2" s="33">
        <v>4</v>
      </c>
      <c r="E2" s="33">
        <v>5</v>
      </c>
      <c r="F2" s="33">
        <v>6</v>
      </c>
      <c r="G2" s="33">
        <v>7</v>
      </c>
      <c r="H2" s="33">
        <v>8</v>
      </c>
      <c r="I2" s="33">
        <v>9</v>
      </c>
      <c r="J2" s="33">
        <v>10</v>
      </c>
      <c r="K2" s="33">
        <v>11</v>
      </c>
      <c r="L2" s="33">
        <v>12</v>
      </c>
      <c r="M2" s="33">
        <v>13</v>
      </c>
      <c r="N2" s="33">
        <v>14</v>
      </c>
      <c r="O2" s="33">
        <v>15</v>
      </c>
      <c r="P2" s="33">
        <v>16</v>
      </c>
      <c r="Q2" s="33">
        <v>17</v>
      </c>
      <c r="R2" s="33">
        <v>18</v>
      </c>
      <c r="S2" s="33">
        <v>19</v>
      </c>
      <c r="T2" s="33">
        <v>20</v>
      </c>
      <c r="U2" s="33">
        <v>21</v>
      </c>
      <c r="V2" s="33">
        <v>22</v>
      </c>
      <c r="W2" s="33">
        <v>23</v>
      </c>
      <c r="X2" s="33">
        <v>24</v>
      </c>
      <c r="Y2" s="33">
        <v>25</v>
      </c>
      <c r="Z2" s="33">
        <v>26</v>
      </c>
      <c r="AA2" s="33">
        <v>27</v>
      </c>
      <c r="AB2" s="33">
        <v>28</v>
      </c>
      <c r="AC2" s="33">
        <v>29</v>
      </c>
      <c r="AD2" s="33">
        <v>30</v>
      </c>
      <c r="AE2" s="33">
        <v>31</v>
      </c>
      <c r="AF2" s="33">
        <v>32</v>
      </c>
      <c r="AG2" s="33">
        <v>33</v>
      </c>
      <c r="AH2" s="33">
        <v>34</v>
      </c>
      <c r="AI2" s="33">
        <v>35</v>
      </c>
      <c r="AJ2" s="33">
        <v>36</v>
      </c>
      <c r="AK2" s="33">
        <v>37</v>
      </c>
      <c r="AL2" s="33">
        <v>38</v>
      </c>
      <c r="AM2" s="33">
        <v>39</v>
      </c>
      <c r="AN2" s="33">
        <v>40</v>
      </c>
      <c r="AO2" s="33">
        <v>41</v>
      </c>
      <c r="AP2" s="33">
        <v>42</v>
      </c>
      <c r="AQ2" s="33">
        <v>43</v>
      </c>
      <c r="AR2" s="33">
        <v>44</v>
      </c>
      <c r="AS2" s="33">
        <v>45</v>
      </c>
      <c r="AT2" s="33">
        <v>46</v>
      </c>
      <c r="AU2" s="33">
        <v>47</v>
      </c>
      <c r="AV2" s="33">
        <v>48</v>
      </c>
      <c r="AW2" s="33">
        <v>49</v>
      </c>
      <c r="AX2" s="33">
        <v>50</v>
      </c>
      <c r="AY2" s="33">
        <v>51</v>
      </c>
      <c r="AZ2" s="33">
        <v>52</v>
      </c>
      <c r="BA2" s="33">
        <v>53</v>
      </c>
      <c r="BB2" s="33">
        <v>54</v>
      </c>
      <c r="BC2" s="33">
        <v>55</v>
      </c>
      <c r="BD2" s="33">
        <v>56</v>
      </c>
      <c r="BE2" s="33">
        <v>57</v>
      </c>
      <c r="BF2" s="33">
        <v>58</v>
      </c>
      <c r="BG2" s="33">
        <v>59</v>
      </c>
      <c r="BH2" s="33">
        <v>60</v>
      </c>
      <c r="BI2" s="33">
        <v>61</v>
      </c>
      <c r="BJ2" s="33">
        <v>62</v>
      </c>
      <c r="BK2" s="33">
        <v>63</v>
      </c>
      <c r="BL2" s="33">
        <v>64</v>
      </c>
      <c r="BM2" s="33">
        <v>65</v>
      </c>
      <c r="BN2" s="33">
        <v>66</v>
      </c>
      <c r="BO2" s="33">
        <v>67</v>
      </c>
      <c r="BP2" s="33">
        <v>68</v>
      </c>
      <c r="BQ2" s="33">
        <v>69</v>
      </c>
      <c r="BR2" s="33">
        <v>70</v>
      </c>
      <c r="BS2" s="33">
        <v>71</v>
      </c>
      <c r="BT2" s="33">
        <v>72</v>
      </c>
      <c r="BU2" s="33">
        <v>73</v>
      </c>
      <c r="BV2" s="33">
        <v>74</v>
      </c>
      <c r="BW2" s="33">
        <v>75</v>
      </c>
      <c r="BX2" s="33">
        <v>76</v>
      </c>
      <c r="BY2" s="33">
        <v>77</v>
      </c>
      <c r="BZ2" s="33">
        <v>78</v>
      </c>
      <c r="CA2" s="33">
        <v>79</v>
      </c>
      <c r="CB2" s="33">
        <v>80</v>
      </c>
      <c r="CC2" s="33">
        <v>81</v>
      </c>
      <c r="CD2" s="33">
        <v>82</v>
      </c>
      <c r="CE2" s="33">
        <v>83</v>
      </c>
      <c r="CF2" s="33">
        <v>84</v>
      </c>
      <c r="CG2" s="33">
        <v>85</v>
      </c>
      <c r="CH2" s="33">
        <v>86</v>
      </c>
      <c r="CI2" s="33">
        <v>87</v>
      </c>
      <c r="CJ2" s="33">
        <v>88</v>
      </c>
      <c r="CK2" s="33">
        <v>89</v>
      </c>
      <c r="CL2" s="33">
        <v>90</v>
      </c>
      <c r="CM2" s="33">
        <v>91</v>
      </c>
      <c r="CN2" s="33">
        <v>92</v>
      </c>
      <c r="CO2" s="33">
        <v>93</v>
      </c>
      <c r="CP2" s="33">
        <v>94</v>
      </c>
      <c r="CQ2" s="33">
        <v>95</v>
      </c>
      <c r="CR2" s="33">
        <v>96</v>
      </c>
      <c r="CS2" s="33">
        <v>97</v>
      </c>
      <c r="CT2" s="33">
        <v>98</v>
      </c>
      <c r="CU2" s="33">
        <v>99</v>
      </c>
      <c r="CV2" s="33">
        <v>100</v>
      </c>
      <c r="CW2" s="33">
        <v>101</v>
      </c>
      <c r="CX2" s="33">
        <v>102</v>
      </c>
      <c r="CY2" s="33">
        <v>103</v>
      </c>
      <c r="CZ2" s="33">
        <v>104</v>
      </c>
      <c r="DA2" s="33">
        <v>105</v>
      </c>
    </row>
    <row r="3" spans="1:129" s="34" customFormat="1" ht="15.6">
      <c r="C3" s="144" t="s">
        <v>96</v>
      </c>
      <c r="D3" s="144"/>
      <c r="E3" s="144"/>
      <c r="F3" s="141" t="s">
        <v>97</v>
      </c>
      <c r="G3" s="141"/>
      <c r="H3" s="141"/>
      <c r="I3" s="140" t="s">
        <v>98</v>
      </c>
      <c r="J3" s="140"/>
      <c r="K3" s="140"/>
      <c r="L3" s="141" t="s">
        <v>99</v>
      </c>
      <c r="M3" s="141"/>
      <c r="N3" s="141"/>
      <c r="O3" s="140" t="s">
        <v>100</v>
      </c>
      <c r="P3" s="140"/>
      <c r="Q3" s="140"/>
      <c r="R3" s="141" t="s">
        <v>114</v>
      </c>
      <c r="S3" s="141"/>
      <c r="T3" s="141"/>
      <c r="U3" s="140" t="s">
        <v>115</v>
      </c>
      <c r="V3" s="140"/>
      <c r="W3" s="140"/>
      <c r="X3" s="141" t="s">
        <v>116</v>
      </c>
      <c r="Y3" s="141"/>
      <c r="Z3" s="141"/>
      <c r="AA3" s="140" t="s">
        <v>117</v>
      </c>
      <c r="AB3" s="140"/>
      <c r="AC3" s="140"/>
      <c r="AD3" s="141" t="s">
        <v>122</v>
      </c>
      <c r="AE3" s="141"/>
      <c r="AF3" s="141"/>
      <c r="AG3" s="140" t="s">
        <v>125</v>
      </c>
      <c r="AH3" s="140"/>
      <c r="AI3" s="140"/>
      <c r="AJ3" s="141" t="s">
        <v>123</v>
      </c>
      <c r="AK3" s="141"/>
      <c r="AL3" s="141"/>
      <c r="AM3" s="140" t="s">
        <v>124</v>
      </c>
      <c r="AN3" s="140"/>
      <c r="AO3" s="140"/>
      <c r="AP3" s="141" t="s">
        <v>128</v>
      </c>
      <c r="AQ3" s="141"/>
      <c r="AR3" s="141"/>
      <c r="AS3" s="140" t="s">
        <v>129</v>
      </c>
      <c r="AT3" s="140"/>
      <c r="AU3" s="140"/>
      <c r="AV3" s="141" t="s">
        <v>130</v>
      </c>
      <c r="AW3" s="141"/>
      <c r="AX3" s="141"/>
      <c r="AY3" s="140" t="s">
        <v>131</v>
      </c>
      <c r="AZ3" s="140"/>
      <c r="BA3" s="140"/>
      <c r="BB3" s="35"/>
      <c r="BC3" s="140" t="s">
        <v>96</v>
      </c>
      <c r="BD3" s="140"/>
      <c r="BE3" s="140"/>
      <c r="BF3" s="141" t="s">
        <v>97</v>
      </c>
      <c r="BG3" s="141"/>
      <c r="BH3" s="141"/>
      <c r="BI3" s="140" t="s">
        <v>98</v>
      </c>
      <c r="BJ3" s="140"/>
      <c r="BK3" s="140"/>
      <c r="BL3" s="141" t="s">
        <v>99</v>
      </c>
      <c r="BM3" s="141"/>
      <c r="BN3" s="141"/>
      <c r="BO3" s="140" t="s">
        <v>100</v>
      </c>
      <c r="BP3" s="140"/>
      <c r="BQ3" s="140"/>
      <c r="BR3" s="141" t="s">
        <v>114</v>
      </c>
      <c r="BS3" s="141"/>
      <c r="BT3" s="141"/>
      <c r="BU3" s="140" t="s">
        <v>115</v>
      </c>
      <c r="BV3" s="140"/>
      <c r="BW3" s="140"/>
      <c r="BX3" s="141" t="s">
        <v>116</v>
      </c>
      <c r="BY3" s="141"/>
      <c r="BZ3" s="141"/>
      <c r="CA3" s="140" t="s">
        <v>117</v>
      </c>
      <c r="CB3" s="140"/>
      <c r="CC3" s="140"/>
      <c r="CD3" s="141" t="s">
        <v>122</v>
      </c>
      <c r="CE3" s="141"/>
      <c r="CF3" s="141"/>
      <c r="CG3" s="140" t="s">
        <v>125</v>
      </c>
      <c r="CH3" s="140"/>
      <c r="CI3" s="140"/>
      <c r="CJ3" s="141" t="s">
        <v>123</v>
      </c>
      <c r="CK3" s="141"/>
      <c r="CL3" s="141"/>
      <c r="CM3" s="140" t="s">
        <v>124</v>
      </c>
      <c r="CN3" s="140"/>
      <c r="CO3" s="140"/>
      <c r="CP3" s="141" t="s">
        <v>128</v>
      </c>
      <c r="CQ3" s="141"/>
      <c r="CR3" s="141"/>
      <c r="CS3" s="140" t="s">
        <v>129</v>
      </c>
      <c r="CT3" s="140"/>
      <c r="CU3" s="140"/>
      <c r="CV3" s="141" t="s">
        <v>130</v>
      </c>
      <c r="CW3" s="141"/>
      <c r="CX3" s="141"/>
      <c r="CY3" s="140" t="s">
        <v>131</v>
      </c>
      <c r="CZ3" s="140"/>
      <c r="DA3" s="140"/>
      <c r="DB3" s="35"/>
      <c r="DC3" s="142" t="s">
        <v>87</v>
      </c>
      <c r="DD3" s="142"/>
      <c r="DE3" s="142"/>
      <c r="DF3" s="142"/>
      <c r="DG3" s="142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</row>
    <row r="4" spans="1:129" s="132" customFormat="1" ht="19.05" customHeight="1">
      <c r="B4" s="133"/>
      <c r="C4" s="36" t="s">
        <v>101</v>
      </c>
      <c r="D4" s="36" t="s">
        <v>102</v>
      </c>
      <c r="E4" s="36" t="s">
        <v>103</v>
      </c>
      <c r="F4" s="36" t="s">
        <v>101</v>
      </c>
      <c r="G4" s="36" t="s">
        <v>102</v>
      </c>
      <c r="H4" s="36" t="s">
        <v>104</v>
      </c>
      <c r="I4" s="36" t="s">
        <v>101</v>
      </c>
      <c r="J4" s="36" t="s">
        <v>102</v>
      </c>
      <c r="K4" s="36" t="s">
        <v>104</v>
      </c>
      <c r="L4" s="36" t="s">
        <v>101</v>
      </c>
      <c r="M4" s="36" t="s">
        <v>102</v>
      </c>
      <c r="N4" s="36" t="s">
        <v>104</v>
      </c>
      <c r="O4" s="36" t="s">
        <v>101</v>
      </c>
      <c r="P4" s="36" t="s">
        <v>102</v>
      </c>
      <c r="Q4" s="36" t="s">
        <v>104</v>
      </c>
      <c r="R4" s="36" t="s">
        <v>101</v>
      </c>
      <c r="S4" s="36" t="s">
        <v>102</v>
      </c>
      <c r="T4" s="36" t="s">
        <v>104</v>
      </c>
      <c r="U4" s="36" t="s">
        <v>101</v>
      </c>
      <c r="V4" s="36" t="s">
        <v>102</v>
      </c>
      <c r="W4" s="36" t="s">
        <v>104</v>
      </c>
      <c r="X4" s="36" t="s">
        <v>101</v>
      </c>
      <c r="Y4" s="36" t="s">
        <v>102</v>
      </c>
      <c r="Z4" s="36" t="s">
        <v>104</v>
      </c>
      <c r="AA4" s="36" t="s">
        <v>101</v>
      </c>
      <c r="AB4" s="36" t="s">
        <v>102</v>
      </c>
      <c r="AC4" s="36" t="s">
        <v>104</v>
      </c>
      <c r="AD4" s="36" t="s">
        <v>101</v>
      </c>
      <c r="AE4" s="36" t="s">
        <v>102</v>
      </c>
      <c r="AF4" s="36" t="s">
        <v>104</v>
      </c>
      <c r="AG4" s="36" t="s">
        <v>101</v>
      </c>
      <c r="AH4" s="36" t="s">
        <v>102</v>
      </c>
      <c r="AI4" s="36" t="s">
        <v>104</v>
      </c>
      <c r="AJ4" s="36" t="s">
        <v>101</v>
      </c>
      <c r="AK4" s="36" t="s">
        <v>102</v>
      </c>
      <c r="AL4" s="36" t="s">
        <v>104</v>
      </c>
      <c r="AM4" s="36" t="s">
        <v>101</v>
      </c>
      <c r="AN4" s="36" t="s">
        <v>102</v>
      </c>
      <c r="AO4" s="36" t="s">
        <v>104</v>
      </c>
      <c r="AP4" s="36" t="s">
        <v>101</v>
      </c>
      <c r="AQ4" s="36" t="s">
        <v>102</v>
      </c>
      <c r="AR4" s="36" t="s">
        <v>104</v>
      </c>
      <c r="AS4" s="36" t="s">
        <v>101</v>
      </c>
      <c r="AT4" s="36" t="s">
        <v>102</v>
      </c>
      <c r="AU4" s="36" t="s">
        <v>104</v>
      </c>
      <c r="AV4" s="36" t="s">
        <v>101</v>
      </c>
      <c r="AW4" s="36" t="s">
        <v>102</v>
      </c>
      <c r="AX4" s="36" t="s">
        <v>104</v>
      </c>
      <c r="AY4" s="36" t="s">
        <v>101</v>
      </c>
      <c r="AZ4" s="36" t="s">
        <v>102</v>
      </c>
      <c r="BA4" s="36" t="s">
        <v>104</v>
      </c>
      <c r="BB4" s="131"/>
      <c r="BC4" s="37" t="s">
        <v>101</v>
      </c>
      <c r="BD4" s="37" t="s">
        <v>102</v>
      </c>
      <c r="BE4" s="37" t="s">
        <v>103</v>
      </c>
      <c r="BF4" s="37" t="s">
        <v>101</v>
      </c>
      <c r="BG4" s="37" t="s">
        <v>102</v>
      </c>
      <c r="BH4" s="36" t="s">
        <v>104</v>
      </c>
      <c r="BI4" s="36" t="s">
        <v>101</v>
      </c>
      <c r="BJ4" s="36" t="s">
        <v>102</v>
      </c>
      <c r="BK4" s="36" t="s">
        <v>104</v>
      </c>
      <c r="BL4" s="36" t="s">
        <v>101</v>
      </c>
      <c r="BM4" s="36" t="s">
        <v>102</v>
      </c>
      <c r="BN4" s="36" t="s">
        <v>104</v>
      </c>
      <c r="BO4" s="36" t="s">
        <v>101</v>
      </c>
      <c r="BP4" s="36" t="s">
        <v>102</v>
      </c>
      <c r="BQ4" s="36" t="s">
        <v>104</v>
      </c>
      <c r="BR4" s="36" t="s">
        <v>101</v>
      </c>
      <c r="BS4" s="36" t="s">
        <v>102</v>
      </c>
      <c r="BT4" s="36" t="s">
        <v>104</v>
      </c>
      <c r="BU4" s="36" t="s">
        <v>101</v>
      </c>
      <c r="BV4" s="36" t="s">
        <v>102</v>
      </c>
      <c r="BW4" s="36" t="s">
        <v>104</v>
      </c>
      <c r="BX4" s="36" t="s">
        <v>101</v>
      </c>
      <c r="BY4" s="36" t="s">
        <v>102</v>
      </c>
      <c r="BZ4" s="36" t="s">
        <v>104</v>
      </c>
      <c r="CA4" s="36" t="s">
        <v>101</v>
      </c>
      <c r="CB4" s="36" t="s">
        <v>102</v>
      </c>
      <c r="CC4" s="36" t="s">
        <v>104</v>
      </c>
      <c r="CD4" s="36" t="s">
        <v>101</v>
      </c>
      <c r="CE4" s="36" t="s">
        <v>102</v>
      </c>
      <c r="CF4" s="36" t="s">
        <v>104</v>
      </c>
      <c r="CG4" s="36" t="s">
        <v>101</v>
      </c>
      <c r="CH4" s="36" t="s">
        <v>102</v>
      </c>
      <c r="CI4" s="36" t="s">
        <v>104</v>
      </c>
      <c r="CJ4" s="36" t="s">
        <v>101</v>
      </c>
      <c r="CK4" s="36" t="s">
        <v>102</v>
      </c>
      <c r="CL4" s="36" t="s">
        <v>104</v>
      </c>
      <c r="CM4" s="36" t="s">
        <v>101</v>
      </c>
      <c r="CN4" s="36" t="s">
        <v>102</v>
      </c>
      <c r="CO4" s="36" t="s">
        <v>104</v>
      </c>
      <c r="CP4" s="36" t="s">
        <v>101</v>
      </c>
      <c r="CQ4" s="36" t="s">
        <v>102</v>
      </c>
      <c r="CR4" s="36" t="s">
        <v>104</v>
      </c>
      <c r="CS4" s="36" t="s">
        <v>101</v>
      </c>
      <c r="CT4" s="36" t="s">
        <v>102</v>
      </c>
      <c r="CU4" s="36" t="s">
        <v>104</v>
      </c>
      <c r="CV4" s="36" t="s">
        <v>101</v>
      </c>
      <c r="CW4" s="36" t="s">
        <v>102</v>
      </c>
      <c r="CX4" s="36" t="s">
        <v>104</v>
      </c>
      <c r="CY4" s="36" t="s">
        <v>101</v>
      </c>
      <c r="CZ4" s="36" t="s">
        <v>102</v>
      </c>
      <c r="DA4" s="36" t="s">
        <v>104</v>
      </c>
      <c r="DB4" s="131"/>
      <c r="DC4" s="131">
        <v>2010</v>
      </c>
      <c r="DD4" s="131">
        <v>2011</v>
      </c>
      <c r="DE4" s="131">
        <v>2012</v>
      </c>
      <c r="DF4" s="131">
        <v>2013</v>
      </c>
      <c r="DG4" s="131">
        <v>2014</v>
      </c>
      <c r="DH4" s="131">
        <v>2015</v>
      </c>
      <c r="DI4" s="131">
        <v>2016</v>
      </c>
      <c r="DJ4" s="131">
        <v>2017</v>
      </c>
      <c r="DK4" s="131">
        <v>2018</v>
      </c>
      <c r="DL4" s="131">
        <v>2019</v>
      </c>
      <c r="DM4" s="131">
        <v>2020</v>
      </c>
      <c r="DN4" s="131">
        <v>2021</v>
      </c>
      <c r="DO4" s="131">
        <v>2022</v>
      </c>
      <c r="DP4" s="131">
        <v>2023</v>
      </c>
      <c r="DQ4" s="131"/>
      <c r="DR4" s="131"/>
      <c r="DS4" s="131"/>
      <c r="DT4" s="131"/>
      <c r="DU4" s="131"/>
      <c r="DV4" s="131"/>
      <c r="DW4" s="131"/>
      <c r="DX4" s="131"/>
    </row>
    <row r="5" spans="1:129" ht="17.25" customHeight="1">
      <c r="A5" s="39">
        <v>1</v>
      </c>
      <c r="B5" s="40" t="s">
        <v>14</v>
      </c>
      <c r="C5" s="41">
        <v>3</v>
      </c>
      <c r="D5" s="41">
        <v>4</v>
      </c>
      <c r="E5" s="41">
        <v>6</v>
      </c>
      <c r="F5" s="41">
        <v>6</v>
      </c>
      <c r="G5" s="41">
        <v>12</v>
      </c>
      <c r="H5" s="41">
        <v>20</v>
      </c>
      <c r="I5" s="41">
        <v>5</v>
      </c>
      <c r="J5" s="41">
        <v>21</v>
      </c>
      <c r="K5" s="41">
        <v>26</v>
      </c>
      <c r="L5" s="41">
        <v>6</v>
      </c>
      <c r="M5" s="41">
        <v>17</v>
      </c>
      <c r="N5" s="41">
        <v>23</v>
      </c>
      <c r="O5" s="41">
        <v>4</v>
      </c>
      <c r="P5" s="41">
        <v>12</v>
      </c>
      <c r="Q5" s="41">
        <v>17</v>
      </c>
      <c r="R5" s="83">
        <v>8</v>
      </c>
      <c r="S5" s="83">
        <v>25</v>
      </c>
      <c r="T5" s="83">
        <v>33</v>
      </c>
      <c r="U5" s="41">
        <v>10</v>
      </c>
      <c r="V5" s="41">
        <v>28</v>
      </c>
      <c r="W5" s="41">
        <v>38</v>
      </c>
      <c r="X5" s="41">
        <v>15</v>
      </c>
      <c r="Y5" s="41">
        <v>34</v>
      </c>
      <c r="Z5" s="41">
        <v>49</v>
      </c>
      <c r="AA5" s="98">
        <v>14</v>
      </c>
      <c r="AB5" s="98">
        <v>40</v>
      </c>
      <c r="AC5" s="98">
        <v>54</v>
      </c>
      <c r="AD5" s="41">
        <v>7</v>
      </c>
      <c r="AE5" s="41">
        <v>34</v>
      </c>
      <c r="AF5" s="41">
        <v>42</v>
      </c>
      <c r="AG5" s="41">
        <v>14</v>
      </c>
      <c r="AH5" s="41">
        <v>41</v>
      </c>
      <c r="AI5" s="41">
        <f>SUM(AG5:AH5)</f>
        <v>55</v>
      </c>
      <c r="AJ5" s="41">
        <v>20</v>
      </c>
      <c r="AK5" s="41">
        <v>22</v>
      </c>
      <c r="AL5" s="41">
        <f>SUM(AJ5:AK5)</f>
        <v>42</v>
      </c>
      <c r="AM5" s="41">
        <v>6</v>
      </c>
      <c r="AN5" s="41">
        <v>29</v>
      </c>
      <c r="AO5" s="41">
        <v>35</v>
      </c>
      <c r="AP5" s="41">
        <v>7</v>
      </c>
      <c r="AQ5" s="41">
        <v>31</v>
      </c>
      <c r="AR5" s="41">
        <v>38</v>
      </c>
      <c r="AS5" s="41"/>
      <c r="AT5" s="41"/>
      <c r="AU5" s="41"/>
      <c r="AV5" s="41"/>
      <c r="AW5" s="41"/>
      <c r="AX5" s="41"/>
      <c r="AY5" s="41"/>
      <c r="AZ5" s="41"/>
      <c r="BA5" s="41"/>
      <c r="BC5" s="42">
        <f>C5/$DC5*100000*2</f>
        <v>49.261083743842363</v>
      </c>
      <c r="BD5" s="42">
        <f t="shared" ref="BD5:BD14" si="0">D5/$DC5*100000*2</f>
        <v>65.681444991789817</v>
      </c>
      <c r="BE5" s="42">
        <f>E5/$DC5*100000</f>
        <v>49.261083743842363</v>
      </c>
      <c r="BF5" s="42">
        <f t="shared" ref="BF5:BF37" si="1">F5/$DD5*100000*2</f>
        <v>99.148971329422466</v>
      </c>
      <c r="BG5" s="42">
        <f t="shared" ref="BG5:BG37" si="2">G5/$DD5*100000*2</f>
        <v>198.29794265884493</v>
      </c>
      <c r="BH5" s="42">
        <f>H5/$DD5*100000</f>
        <v>165.24828554903743</v>
      </c>
      <c r="BI5" s="42">
        <f t="shared" ref="BI5:BI37" si="3">I5/$DE5*100000*2</f>
        <v>82.385895534684465</v>
      </c>
      <c r="BJ5" s="42">
        <f t="shared" ref="BJ5:BJ37" si="4">J5/$DE5*100000*2</f>
        <v>346.02076124567475</v>
      </c>
      <c r="BK5" s="42">
        <f>K5/$DE5*100000</f>
        <v>214.20332839017959</v>
      </c>
      <c r="BL5" s="42">
        <f t="shared" ref="BL5:BL33" si="5">L5/$DF5*100000*2</f>
        <v>99.634672866157416</v>
      </c>
      <c r="BM5" s="42">
        <f t="shared" ref="BM5:BM33" si="6">M5/$DF5*100000*2</f>
        <v>282.29823978744605</v>
      </c>
      <c r="BN5" s="42">
        <f>N5/$DF5*100000</f>
        <v>190.96645632680173</v>
      </c>
      <c r="BO5" s="42">
        <f t="shared" ref="BO5:BO33" si="7">O5/$DG5*100000*2</f>
        <v>66.511473229132022</v>
      </c>
      <c r="BP5" s="42">
        <f t="shared" ref="BP5:BP33" si="8">P5/$DG5*100000*2</f>
        <v>199.53441968739608</v>
      </c>
      <c r="BQ5" s="42">
        <f>Q5/$DG5*100000</f>
        <v>141.33688061190554</v>
      </c>
      <c r="BR5" s="42">
        <f>R5/$DH5*100000*2</f>
        <v>134.93000505987519</v>
      </c>
      <c r="BS5" s="42">
        <f>S5/$DH5*100000*2</f>
        <v>421.65626581210995</v>
      </c>
      <c r="BT5" s="42">
        <f t="shared" ref="BT5:BT25" si="9">T5/$DH5*100000</f>
        <v>278.29313543599255</v>
      </c>
      <c r="BU5" s="42">
        <f>U5/DI5*100000*2</f>
        <v>166.52789342214822</v>
      </c>
      <c r="BV5" s="42">
        <f>V5/DI5*100000*2</f>
        <v>466.27810158201504</v>
      </c>
      <c r="BW5" s="42">
        <f>W5/DI5*100000</f>
        <v>316.40299750208158</v>
      </c>
      <c r="BX5" s="42">
        <f>X5/DJ5*100000*2</f>
        <v>239.71234518577705</v>
      </c>
      <c r="BY5" s="42">
        <f>Y5/DJ5*100000*2</f>
        <v>543.34798242109468</v>
      </c>
      <c r="BZ5" s="42">
        <f>Z5/DJ5*100000</f>
        <v>391.53016380343581</v>
      </c>
      <c r="CA5" s="42">
        <f>AA5/$DK5*100000*2</f>
        <v>219.9528672427337</v>
      </c>
      <c r="CB5" s="42">
        <f>AB5/$DK5*100000*2</f>
        <v>628.43676355066771</v>
      </c>
      <c r="CC5" s="42">
        <f>AC5/$DK5*100000</f>
        <v>424.19481539670073</v>
      </c>
      <c r="CD5" s="42">
        <f>AD5/$DL5*100000*2</f>
        <v>109.25550179491181</v>
      </c>
      <c r="CE5" s="42">
        <f>AE5/$DL5*100000*2</f>
        <v>530.66958014671457</v>
      </c>
      <c r="CF5" s="42">
        <f>AF5/$DL5*100000</f>
        <v>327.76650538473547</v>
      </c>
      <c r="CG5" s="42">
        <f>AG5/DM5*100000*2</f>
        <v>215.83288368149235</v>
      </c>
      <c r="CH5" s="42">
        <f>AH5/DM5*100000*2</f>
        <v>632.08201649579894</v>
      </c>
      <c r="CI5" s="42">
        <f>AI5/DM5*100000</f>
        <v>423.95745008864566</v>
      </c>
      <c r="CJ5" s="42">
        <f>AJ5/$DN5*100000*2</f>
        <v>306.06779401637465</v>
      </c>
      <c r="CK5" s="42">
        <f>AK5/$DN5*100000*2</f>
        <v>336.67457341801207</v>
      </c>
      <c r="CL5" s="42">
        <f>AL5/$DN5*100000*2</f>
        <v>642.74236743438667</v>
      </c>
      <c r="CM5" s="42">
        <f>AM5/$DO5*100000*2</f>
        <v>91.081593927893735</v>
      </c>
      <c r="CN5" s="42">
        <f t="shared" ref="CN5" si="10">AN5/$DO5*100000*2</f>
        <v>440.2277039848197</v>
      </c>
      <c r="CO5" s="42">
        <f>AO5/$DO5*100000</f>
        <v>265.65464895635671</v>
      </c>
      <c r="CP5" s="42">
        <f>AP5/$DP5*100000*2</f>
        <v>106.20543164921864</v>
      </c>
      <c r="CQ5" s="42">
        <f>AQ5/$DP5*100000*2</f>
        <v>470.3383401608254</v>
      </c>
      <c r="CR5" s="42">
        <f>AR5/$DP5*100000</f>
        <v>288.27188590502203</v>
      </c>
      <c r="CS5" s="42"/>
      <c r="CT5" s="42"/>
      <c r="CU5" s="42"/>
      <c r="CV5" s="42"/>
      <c r="CW5" s="42"/>
      <c r="CX5" s="42"/>
      <c r="CY5" s="42"/>
      <c r="CZ5" s="42"/>
      <c r="DA5" s="42"/>
      <c r="DB5" s="43"/>
      <c r="DC5" s="44">
        <v>12180</v>
      </c>
      <c r="DD5" s="44">
        <v>12103</v>
      </c>
      <c r="DE5" s="44">
        <v>12138</v>
      </c>
      <c r="DF5" s="44">
        <v>12044</v>
      </c>
      <c r="DG5" s="44">
        <v>12028</v>
      </c>
      <c r="DH5" s="11">
        <v>11858</v>
      </c>
      <c r="DI5" s="11">
        <v>12010</v>
      </c>
      <c r="DJ5" s="11">
        <v>12515</v>
      </c>
      <c r="DK5" s="11">
        <v>12730</v>
      </c>
      <c r="DL5" s="11">
        <v>12814</v>
      </c>
      <c r="DM5" s="11">
        <v>12973</v>
      </c>
      <c r="DN5" s="11">
        <v>13069</v>
      </c>
      <c r="DO5" s="11">
        <v>13175</v>
      </c>
      <c r="DP5" s="11">
        <v>13182</v>
      </c>
    </row>
    <row r="6" spans="1:129" ht="17.25" customHeight="1">
      <c r="A6" s="39">
        <v>2</v>
      </c>
      <c r="B6" s="40" t="s">
        <v>49</v>
      </c>
      <c r="C6" s="41">
        <v>11</v>
      </c>
      <c r="D6" s="41">
        <v>25</v>
      </c>
      <c r="E6" s="41">
        <v>38</v>
      </c>
      <c r="F6" s="41">
        <v>27</v>
      </c>
      <c r="G6" s="41">
        <v>56</v>
      </c>
      <c r="H6" s="41">
        <v>84</v>
      </c>
      <c r="I6" s="41">
        <v>42</v>
      </c>
      <c r="J6" s="41">
        <v>87</v>
      </c>
      <c r="K6" s="41">
        <v>131</v>
      </c>
      <c r="L6" s="41">
        <v>29</v>
      </c>
      <c r="M6" s="41">
        <v>59</v>
      </c>
      <c r="N6" s="41">
        <v>91</v>
      </c>
      <c r="O6" s="41">
        <v>35</v>
      </c>
      <c r="P6" s="41">
        <v>73</v>
      </c>
      <c r="Q6" s="41">
        <v>108</v>
      </c>
      <c r="R6" s="83">
        <v>22</v>
      </c>
      <c r="S6" s="83">
        <v>75</v>
      </c>
      <c r="T6" s="83">
        <v>100</v>
      </c>
      <c r="U6" s="41">
        <v>48</v>
      </c>
      <c r="V6" s="41">
        <v>63</v>
      </c>
      <c r="W6" s="41">
        <v>112</v>
      </c>
      <c r="X6" s="41">
        <v>36</v>
      </c>
      <c r="Y6" s="41">
        <v>74</v>
      </c>
      <c r="Z6" s="41">
        <v>110</v>
      </c>
      <c r="AA6" s="41">
        <v>24</v>
      </c>
      <c r="AB6" s="41">
        <v>84</v>
      </c>
      <c r="AC6" s="41">
        <v>109</v>
      </c>
      <c r="AD6" s="41">
        <v>28</v>
      </c>
      <c r="AE6" s="41">
        <v>81</v>
      </c>
      <c r="AF6" s="41">
        <v>110</v>
      </c>
      <c r="AG6" s="41">
        <v>32</v>
      </c>
      <c r="AH6" s="41">
        <v>84</v>
      </c>
      <c r="AI6" s="41">
        <f t="shared" ref="AI6:AI69" si="11">SUM(AG6:AH6)</f>
        <v>116</v>
      </c>
      <c r="AJ6" s="41">
        <v>26</v>
      </c>
      <c r="AK6" s="41">
        <v>68</v>
      </c>
      <c r="AL6" s="41">
        <f t="shared" ref="AL6:AL69" si="12">SUM(AJ6:AK6)</f>
        <v>94</v>
      </c>
      <c r="AM6" s="41">
        <v>18</v>
      </c>
      <c r="AN6" s="41">
        <v>67</v>
      </c>
      <c r="AO6" s="41">
        <v>85</v>
      </c>
      <c r="AP6" s="41">
        <v>28</v>
      </c>
      <c r="AQ6" s="41">
        <v>83</v>
      </c>
      <c r="AR6" s="41">
        <v>111</v>
      </c>
      <c r="AS6" s="41"/>
      <c r="AT6" s="41"/>
      <c r="AU6" s="41"/>
      <c r="AV6" s="41"/>
      <c r="AW6" s="41"/>
      <c r="AX6" s="41"/>
      <c r="AY6" s="41"/>
      <c r="AZ6" s="41"/>
      <c r="BA6" s="41"/>
      <c r="BC6" s="42">
        <f t="shared" ref="BC6:BC14" si="13">C6/$DC6*100000*2</f>
        <v>193.05019305019306</v>
      </c>
      <c r="BD6" s="42">
        <f t="shared" si="0"/>
        <v>438.75043875043878</v>
      </c>
      <c r="BE6" s="42">
        <f t="shared" ref="BE6:BE69" si="14">E6/$DC6*100000</f>
        <v>333.45033345033346</v>
      </c>
      <c r="BF6" s="42">
        <f t="shared" si="1"/>
        <v>478.00300964857928</v>
      </c>
      <c r="BG6" s="42">
        <f t="shared" si="2"/>
        <v>991.41364964149773</v>
      </c>
      <c r="BH6" s="42">
        <f t="shared" ref="BH6:BH69" si="15">H6/$DD6*100000</f>
        <v>743.56023723112332</v>
      </c>
      <c r="BI6" s="42">
        <f t="shared" si="3"/>
        <v>739.76221928665791</v>
      </c>
      <c r="BJ6" s="42">
        <f t="shared" si="4"/>
        <v>1532.3645970937912</v>
      </c>
      <c r="BK6" s="42">
        <f t="shared" ref="BK6:BK69" si="16">K6/$DE6*100000</f>
        <v>1153.6767943637165</v>
      </c>
      <c r="BL6" s="42">
        <f t="shared" si="5"/>
        <v>517.53368430445255</v>
      </c>
      <c r="BM6" s="42">
        <f t="shared" si="6"/>
        <v>1052.9133577228517</v>
      </c>
      <c r="BN6" s="42">
        <f t="shared" ref="BN6:BN69" si="17">N6/$DF6*100000</f>
        <v>811.99250468457217</v>
      </c>
      <c r="BO6" s="42">
        <f t="shared" si="7"/>
        <v>625.89413447782556</v>
      </c>
      <c r="BP6" s="42">
        <f t="shared" si="8"/>
        <v>1305.4363376251788</v>
      </c>
      <c r="BQ6" s="42">
        <f t="shared" ref="BQ6:BQ69" si="18">Q6/$DG6*100000</f>
        <v>965.66523605150223</v>
      </c>
      <c r="BR6" s="42">
        <f t="shared" ref="BR6:BR69" si="19">R6/$DH6*100000*2</f>
        <v>398.9844033369605</v>
      </c>
      <c r="BS6" s="42">
        <f t="shared" ref="BS6:BS69" si="20">S6/$DH6*100000*2</f>
        <v>1360.1741022850924</v>
      </c>
      <c r="BT6" s="42">
        <f t="shared" si="9"/>
        <v>906.78273485672833</v>
      </c>
      <c r="BU6" s="42">
        <f t="shared" ref="BU6:BU69" si="21">U6/DI6*100000*2</f>
        <v>870.98530212302671</v>
      </c>
      <c r="BV6" s="42">
        <f t="shared" ref="BV6:BV69" si="22">V6/DI6*100000*2</f>
        <v>1143.1682090364725</v>
      </c>
      <c r="BW6" s="42">
        <f t="shared" ref="BW6:BW69" si="23">W6/DI6*100000</f>
        <v>1016.1495191435312</v>
      </c>
      <c r="BX6" s="42">
        <f t="shared" ref="BX6:BX69" si="24">X6/DJ6*100000*2</f>
        <v>614.17725838096055</v>
      </c>
      <c r="BY6" s="42">
        <f t="shared" ref="BY6:BY69" si="25">Y6/DJ6*100000*2</f>
        <v>1262.4754755608633</v>
      </c>
      <c r="BZ6" s="42">
        <f t="shared" ref="BZ6:BZ69" si="26">Z6/DJ6*100000</f>
        <v>938.32636697091186</v>
      </c>
      <c r="CA6" s="42">
        <f t="shared" ref="CA6:CA69" si="27">AA6/$DK6*100000*2</f>
        <v>406.95209834675711</v>
      </c>
      <c r="CB6" s="42">
        <f t="shared" ref="CB6:CB69" si="28">AB6/$DK6*100000*2</f>
        <v>1424.3323442136498</v>
      </c>
      <c r="CC6" s="42">
        <f t="shared" ref="CC6:CC69" si="29">AC6/$DK6*100000</f>
        <v>924.12038999576089</v>
      </c>
      <c r="CD6" s="42">
        <f t="shared" ref="CD6:CD69" si="30">AD6/$DL6*100000*2</f>
        <v>472.77332207682565</v>
      </c>
      <c r="CE6" s="42">
        <f t="shared" ref="CE6:CE69" si="31">AE6/$DL6*100000*2</f>
        <v>1367.6656817222456</v>
      </c>
      <c r="CF6" s="42">
        <f t="shared" ref="CF6:CF69" si="32">AF6/$DL6*100000</f>
        <v>928.66188265090761</v>
      </c>
      <c r="CG6" s="42">
        <f t="shared" ref="CG6:CG69" si="33">AG6/DM6*100000*2</f>
        <v>534.89343919765986</v>
      </c>
      <c r="CH6" s="42">
        <f t="shared" ref="CH6:CH69" si="34">AH6/DM6*100000*2</f>
        <v>1404.095277893857</v>
      </c>
      <c r="CI6" s="42">
        <f t="shared" ref="CI6:CI69" si="35">AI6/DM6*100000</f>
        <v>969.49435854575847</v>
      </c>
      <c r="CJ6" s="42">
        <f t="shared" ref="CJ6:CJ69" si="36">AJ6/$DN6*100000*2</f>
        <v>436.16842811608785</v>
      </c>
      <c r="CK6" s="42">
        <f t="shared" ref="CK6:CK69" si="37">AK6/$DN6*100000*2</f>
        <v>1140.7481966113069</v>
      </c>
      <c r="CL6" s="42">
        <f t="shared" ref="CL6:CL19" si="38">AL6/$DN6*100000*2</f>
        <v>1576.9166247273949</v>
      </c>
      <c r="CM6" s="42">
        <f t="shared" ref="CM6:CM15" si="39">AM6/$DO6*100000*2</f>
        <v>306.61783493739887</v>
      </c>
      <c r="CN6" s="42">
        <f t="shared" ref="CN6:CN15" si="40">AN6/$DO6*100000*2</f>
        <v>1141.2997189336513</v>
      </c>
      <c r="CO6" s="42">
        <f t="shared" ref="CO6:CO69" si="41">AO6/$DO6*100000</f>
        <v>723.95877693552507</v>
      </c>
      <c r="CP6" s="42">
        <f t="shared" ref="CP6:CP69" si="42">AP6/$DP6*100000*2</f>
        <v>479.32893948472139</v>
      </c>
      <c r="CQ6" s="42">
        <f t="shared" ref="CQ6:CQ69" si="43">AQ6/$DP6*100000*2</f>
        <v>1420.8679277582812</v>
      </c>
      <c r="CR6" s="42">
        <f t="shared" ref="CR6:CR69" si="44">AR6/$DP6*100000</f>
        <v>950.09843362150127</v>
      </c>
      <c r="CS6" s="42"/>
      <c r="CT6" s="42"/>
      <c r="CU6" s="42"/>
      <c r="CV6" s="42"/>
      <c r="CW6" s="42"/>
      <c r="CX6" s="42"/>
      <c r="CY6" s="42"/>
      <c r="CZ6" s="42"/>
      <c r="DA6" s="42"/>
      <c r="DB6" s="43"/>
      <c r="DC6" s="44">
        <v>11396</v>
      </c>
      <c r="DD6" s="44">
        <v>11297</v>
      </c>
      <c r="DE6" s="44">
        <v>11355</v>
      </c>
      <c r="DF6" s="44">
        <v>11207</v>
      </c>
      <c r="DG6" s="44">
        <v>11184</v>
      </c>
      <c r="DH6" s="11">
        <v>11028</v>
      </c>
      <c r="DI6" s="11">
        <v>11022</v>
      </c>
      <c r="DJ6" s="11">
        <v>11723</v>
      </c>
      <c r="DK6" s="11">
        <v>11795</v>
      </c>
      <c r="DL6" s="11">
        <v>11845</v>
      </c>
      <c r="DM6" s="11">
        <v>11965</v>
      </c>
      <c r="DN6" s="11">
        <v>11922</v>
      </c>
      <c r="DO6" s="11">
        <v>11741</v>
      </c>
      <c r="DP6" s="11">
        <v>11683</v>
      </c>
    </row>
    <row r="7" spans="1:129" ht="17.25" customHeight="1">
      <c r="A7" s="39">
        <v>3</v>
      </c>
      <c r="B7" s="40" t="s">
        <v>50</v>
      </c>
      <c r="C7" s="41">
        <v>78</v>
      </c>
      <c r="D7" s="41">
        <v>257</v>
      </c>
      <c r="E7" s="41">
        <v>338</v>
      </c>
      <c r="F7" s="41">
        <v>148</v>
      </c>
      <c r="G7" s="41">
        <v>391</v>
      </c>
      <c r="H7" s="41">
        <v>543</v>
      </c>
      <c r="I7" s="41">
        <v>147</v>
      </c>
      <c r="J7" s="41">
        <v>424</v>
      </c>
      <c r="K7" s="41">
        <v>576</v>
      </c>
      <c r="L7" s="41">
        <v>130</v>
      </c>
      <c r="M7" s="41">
        <v>386</v>
      </c>
      <c r="N7" s="41">
        <v>521</v>
      </c>
      <c r="O7" s="41">
        <v>143</v>
      </c>
      <c r="P7" s="41">
        <v>410</v>
      </c>
      <c r="Q7" s="41">
        <v>561</v>
      </c>
      <c r="R7" s="83">
        <v>172</v>
      </c>
      <c r="S7" s="83">
        <v>460</v>
      </c>
      <c r="T7" s="83">
        <v>639</v>
      </c>
      <c r="U7" s="41">
        <v>183</v>
      </c>
      <c r="V7" s="41">
        <v>464</v>
      </c>
      <c r="W7" s="41">
        <v>654</v>
      </c>
      <c r="X7" s="41">
        <v>164</v>
      </c>
      <c r="Y7" s="41">
        <v>525</v>
      </c>
      <c r="Z7" s="41">
        <v>694</v>
      </c>
      <c r="AA7" s="41">
        <v>172</v>
      </c>
      <c r="AB7" s="41">
        <v>455</v>
      </c>
      <c r="AC7" s="41">
        <v>633</v>
      </c>
      <c r="AD7" s="41">
        <v>137</v>
      </c>
      <c r="AE7" s="41">
        <v>407</v>
      </c>
      <c r="AF7" s="41">
        <v>546</v>
      </c>
      <c r="AG7" s="41">
        <v>127</v>
      </c>
      <c r="AH7" s="41">
        <v>498</v>
      </c>
      <c r="AI7" s="41">
        <f t="shared" si="11"/>
        <v>625</v>
      </c>
      <c r="AJ7" s="41">
        <v>115</v>
      </c>
      <c r="AK7" s="41">
        <v>387</v>
      </c>
      <c r="AL7" s="41">
        <f t="shared" si="12"/>
        <v>502</v>
      </c>
      <c r="AM7" s="41">
        <v>135</v>
      </c>
      <c r="AN7" s="41">
        <v>391</v>
      </c>
      <c r="AO7" s="41">
        <v>527</v>
      </c>
      <c r="AP7" s="41">
        <v>172</v>
      </c>
      <c r="AQ7" s="41">
        <v>547</v>
      </c>
      <c r="AR7" s="41">
        <v>719</v>
      </c>
      <c r="AS7" s="41"/>
      <c r="AT7" s="41"/>
      <c r="AU7" s="41"/>
      <c r="AV7" s="41"/>
      <c r="AW7" s="41"/>
      <c r="AX7" s="41"/>
      <c r="AY7" s="41"/>
      <c r="AZ7" s="41"/>
      <c r="BA7" s="41"/>
      <c r="BC7" s="42">
        <f t="shared" si="13"/>
        <v>166.52789342214822</v>
      </c>
      <c r="BD7" s="42">
        <f t="shared" si="0"/>
        <v>548.68805909605237</v>
      </c>
      <c r="BE7" s="42">
        <f t="shared" si="14"/>
        <v>360.81043574798775</v>
      </c>
      <c r="BF7" s="42">
        <f t="shared" si="1"/>
        <v>311.55599061121814</v>
      </c>
      <c r="BG7" s="42">
        <f t="shared" si="2"/>
        <v>823.09724546612358</v>
      </c>
      <c r="BH7" s="42">
        <f t="shared" si="15"/>
        <v>571.53683412801161</v>
      </c>
      <c r="BI7" s="42">
        <f t="shared" si="3"/>
        <v>303.18029946788761</v>
      </c>
      <c r="BJ7" s="42">
        <f t="shared" si="4"/>
        <v>874.47923111826083</v>
      </c>
      <c r="BK7" s="42">
        <f t="shared" si="16"/>
        <v>593.98589283504509</v>
      </c>
      <c r="BL7" s="42">
        <f t="shared" si="5"/>
        <v>263.46722873008792</v>
      </c>
      <c r="BM7" s="42">
        <f t="shared" si="6"/>
        <v>782.29500222933814</v>
      </c>
      <c r="BN7" s="42">
        <f t="shared" si="17"/>
        <v>527.94779295529167</v>
      </c>
      <c r="BO7" s="42">
        <f t="shared" si="7"/>
        <v>285.19290408144951</v>
      </c>
      <c r="BP7" s="42">
        <f t="shared" si="8"/>
        <v>817.68594876499503</v>
      </c>
      <c r="BQ7" s="42">
        <f t="shared" si="18"/>
        <v>559.41685031361249</v>
      </c>
      <c r="BR7" s="42">
        <f t="shared" si="19"/>
        <v>338.65600819074996</v>
      </c>
      <c r="BS7" s="42">
        <f t="shared" si="20"/>
        <v>905.70792888223832</v>
      </c>
      <c r="BT7" s="42">
        <f t="shared" si="9"/>
        <v>629.07322451711991</v>
      </c>
      <c r="BU7" s="42">
        <f t="shared" si="21"/>
        <v>352.04493863260359</v>
      </c>
      <c r="BV7" s="42">
        <f t="shared" si="22"/>
        <v>892.61667500288559</v>
      </c>
      <c r="BW7" s="42">
        <f t="shared" si="23"/>
        <v>629.06390673694739</v>
      </c>
      <c r="BX7" s="42">
        <f t="shared" si="24"/>
        <v>311.40817256569954</v>
      </c>
      <c r="BY7" s="42">
        <f t="shared" si="25"/>
        <v>996.885918274343</v>
      </c>
      <c r="BZ7" s="42">
        <f t="shared" si="26"/>
        <v>658.89412122132762</v>
      </c>
      <c r="CA7" s="42">
        <f t="shared" si="27"/>
        <v>320.52177964127651</v>
      </c>
      <c r="CB7" s="42">
        <f t="shared" si="28"/>
        <v>847.891917074307</v>
      </c>
      <c r="CC7" s="42">
        <f t="shared" si="29"/>
        <v>589.79734451432569</v>
      </c>
      <c r="CD7" s="42">
        <f t="shared" si="30"/>
        <v>250.21688507374094</v>
      </c>
      <c r="CE7" s="42">
        <f t="shared" si="31"/>
        <v>743.34505273731793</v>
      </c>
      <c r="CF7" s="42">
        <f t="shared" si="32"/>
        <v>498.60736952650564</v>
      </c>
      <c r="CG7" s="42">
        <f t="shared" si="33"/>
        <v>228.08703226443728</v>
      </c>
      <c r="CH7" s="42">
        <f t="shared" si="34"/>
        <v>894.38852021802973</v>
      </c>
      <c r="CI7" s="42">
        <f t="shared" si="35"/>
        <v>561.23777624123352</v>
      </c>
      <c r="CJ7" s="42">
        <f t="shared" si="36"/>
        <v>203.210729526519</v>
      </c>
      <c r="CK7" s="42">
        <f t="shared" si="37"/>
        <v>683.84828110228568</v>
      </c>
      <c r="CL7" s="42">
        <f t="shared" si="38"/>
        <v>887.05901062880469</v>
      </c>
      <c r="CM7" s="42">
        <f t="shared" si="39"/>
        <v>233.06602674216856</v>
      </c>
      <c r="CN7" s="42">
        <f t="shared" si="40"/>
        <v>675.02827004583628</v>
      </c>
      <c r="CO7" s="42">
        <f t="shared" si="41"/>
        <v>454.91035590045487</v>
      </c>
      <c r="CP7" s="42">
        <f t="shared" si="42"/>
        <v>291.18735027975993</v>
      </c>
      <c r="CQ7" s="42">
        <f t="shared" si="43"/>
        <v>926.04349187807372</v>
      </c>
      <c r="CR7" s="42">
        <f t="shared" si="44"/>
        <v>608.61542107891682</v>
      </c>
      <c r="CS7" s="42"/>
      <c r="CT7" s="42"/>
      <c r="CU7" s="42"/>
      <c r="CV7" s="42"/>
      <c r="CW7" s="42"/>
      <c r="CX7" s="42"/>
      <c r="CY7" s="42"/>
      <c r="CZ7" s="42"/>
      <c r="DA7" s="42"/>
      <c r="DB7" s="43"/>
      <c r="DC7" s="44">
        <v>93678</v>
      </c>
      <c r="DD7" s="44">
        <v>95007</v>
      </c>
      <c r="DE7" s="44">
        <v>96972</v>
      </c>
      <c r="DF7" s="44">
        <v>98684</v>
      </c>
      <c r="DG7" s="44">
        <v>100283</v>
      </c>
      <c r="DH7" s="11">
        <v>101578</v>
      </c>
      <c r="DI7" s="11">
        <v>103964</v>
      </c>
      <c r="DJ7" s="11">
        <v>105328</v>
      </c>
      <c r="DK7" s="11">
        <v>107325</v>
      </c>
      <c r="DL7" s="11">
        <v>109505</v>
      </c>
      <c r="DM7" s="11">
        <v>111361</v>
      </c>
      <c r="DN7" s="11">
        <v>113183</v>
      </c>
      <c r="DO7" s="11">
        <v>115847</v>
      </c>
      <c r="DP7" s="11">
        <v>118137</v>
      </c>
    </row>
    <row r="8" spans="1:129" ht="17.25" customHeight="1">
      <c r="A8" s="39">
        <v>4</v>
      </c>
      <c r="B8" s="40" t="s">
        <v>0</v>
      </c>
      <c r="C8" s="41">
        <v>72</v>
      </c>
      <c r="D8" s="41">
        <v>171</v>
      </c>
      <c r="E8" s="41">
        <v>243</v>
      </c>
      <c r="F8" s="41">
        <v>101</v>
      </c>
      <c r="G8" s="41">
        <v>287</v>
      </c>
      <c r="H8" s="41">
        <v>391</v>
      </c>
      <c r="I8" s="41">
        <v>132</v>
      </c>
      <c r="J8" s="41">
        <v>305</v>
      </c>
      <c r="K8" s="41">
        <v>445</v>
      </c>
      <c r="L8" s="41">
        <v>104</v>
      </c>
      <c r="M8" s="41">
        <v>284</v>
      </c>
      <c r="N8" s="41">
        <v>396</v>
      </c>
      <c r="O8" s="41">
        <v>106</v>
      </c>
      <c r="P8" s="41">
        <v>300</v>
      </c>
      <c r="Q8" s="41">
        <v>415</v>
      </c>
      <c r="R8" s="83">
        <v>146</v>
      </c>
      <c r="S8" s="83">
        <v>351</v>
      </c>
      <c r="T8" s="83">
        <v>502</v>
      </c>
      <c r="U8" s="41">
        <v>125</v>
      </c>
      <c r="V8" s="41">
        <v>321</v>
      </c>
      <c r="W8" s="41">
        <v>446</v>
      </c>
      <c r="X8" s="41">
        <v>115</v>
      </c>
      <c r="Y8" s="41">
        <v>315</v>
      </c>
      <c r="Z8" s="41">
        <v>432</v>
      </c>
      <c r="AA8" s="41">
        <v>96</v>
      </c>
      <c r="AB8" s="41">
        <v>301</v>
      </c>
      <c r="AC8" s="41">
        <v>399</v>
      </c>
      <c r="AD8" s="41">
        <v>99</v>
      </c>
      <c r="AE8" s="41">
        <v>306</v>
      </c>
      <c r="AF8" s="41">
        <v>407</v>
      </c>
      <c r="AG8" s="41">
        <v>107</v>
      </c>
      <c r="AH8" s="41">
        <v>318</v>
      </c>
      <c r="AI8" s="41">
        <f t="shared" si="11"/>
        <v>425</v>
      </c>
      <c r="AJ8" s="41">
        <v>102</v>
      </c>
      <c r="AK8" s="41">
        <v>261</v>
      </c>
      <c r="AL8" s="41">
        <f t="shared" si="12"/>
        <v>363</v>
      </c>
      <c r="AM8" s="41">
        <v>93</v>
      </c>
      <c r="AN8" s="41">
        <v>211</v>
      </c>
      <c r="AO8" s="41">
        <v>305</v>
      </c>
      <c r="AP8" s="41">
        <v>104</v>
      </c>
      <c r="AQ8" s="41">
        <v>265</v>
      </c>
      <c r="AR8" s="41">
        <v>369</v>
      </c>
      <c r="AS8" s="41"/>
      <c r="AT8" s="41"/>
      <c r="AU8" s="41"/>
      <c r="AV8" s="41"/>
      <c r="AW8" s="41"/>
      <c r="AX8" s="41"/>
      <c r="AY8" s="41"/>
      <c r="AZ8" s="41"/>
      <c r="BA8" s="41"/>
      <c r="BC8" s="42">
        <f t="shared" si="13"/>
        <v>117.39289936004566</v>
      </c>
      <c r="BD8" s="42">
        <f t="shared" si="0"/>
        <v>278.80813598010843</v>
      </c>
      <c r="BE8" s="42">
        <f t="shared" si="14"/>
        <v>198.10051767007704</v>
      </c>
      <c r="BF8" s="42">
        <f t="shared" si="1"/>
        <v>164.59966428187283</v>
      </c>
      <c r="BG8" s="42">
        <f t="shared" si="2"/>
        <v>467.72379850393571</v>
      </c>
      <c r="BH8" s="42">
        <f t="shared" si="15"/>
        <v>318.60628086243707</v>
      </c>
      <c r="BI8" s="42">
        <f t="shared" si="3"/>
        <v>213.68905005504112</v>
      </c>
      <c r="BJ8" s="42">
        <f t="shared" si="4"/>
        <v>493.75121414232984</v>
      </c>
      <c r="BK8" s="42">
        <f t="shared" si="16"/>
        <v>360.19555785792915</v>
      </c>
      <c r="BL8" s="42">
        <f t="shared" si="5"/>
        <v>167.10182767624022</v>
      </c>
      <c r="BM8" s="42">
        <f t="shared" si="6"/>
        <v>456.31652942357903</v>
      </c>
      <c r="BN8" s="42">
        <f t="shared" si="17"/>
        <v>318.13617192207272</v>
      </c>
      <c r="BO8" s="42">
        <f t="shared" si="7"/>
        <v>168.92026485422659</v>
      </c>
      <c r="BP8" s="42">
        <f t="shared" si="8"/>
        <v>478.07622128554692</v>
      </c>
      <c r="BQ8" s="42">
        <f t="shared" si="18"/>
        <v>330.66938638916997</v>
      </c>
      <c r="BR8" s="42">
        <f t="shared" si="19"/>
        <v>231.3201090056404</v>
      </c>
      <c r="BS8" s="42">
        <f t="shared" si="20"/>
        <v>556.11889219849161</v>
      </c>
      <c r="BT8" s="42">
        <f t="shared" si="9"/>
        <v>397.68046137271062</v>
      </c>
      <c r="BU8" s="42">
        <f t="shared" si="21"/>
        <v>195.63193026112953</v>
      </c>
      <c r="BV8" s="42">
        <f t="shared" si="22"/>
        <v>502.38279691058057</v>
      </c>
      <c r="BW8" s="42">
        <f t="shared" si="23"/>
        <v>349.00736358585505</v>
      </c>
      <c r="BX8" s="42">
        <f t="shared" si="24"/>
        <v>177.82451040273386</v>
      </c>
      <c r="BY8" s="42">
        <f t="shared" si="25"/>
        <v>487.08452849444495</v>
      </c>
      <c r="BZ8" s="42">
        <f t="shared" si="26"/>
        <v>334.00081953904794</v>
      </c>
      <c r="CA8" s="42">
        <f t="shared" si="27"/>
        <v>147.4235432327219</v>
      </c>
      <c r="CB8" s="42">
        <f t="shared" si="28"/>
        <v>462.23423451093009</v>
      </c>
      <c r="CC8" s="42">
        <f t="shared" si="29"/>
        <v>306.36455078050017</v>
      </c>
      <c r="CD8" s="42">
        <f t="shared" si="30"/>
        <v>150.42049365271097</v>
      </c>
      <c r="CE8" s="42">
        <f t="shared" si="31"/>
        <v>464.93607129019762</v>
      </c>
      <c r="CF8" s="42">
        <f t="shared" si="32"/>
        <v>309.19768139723925</v>
      </c>
      <c r="CG8" s="42">
        <f t="shared" si="33"/>
        <v>162.19493709261786</v>
      </c>
      <c r="CH8" s="42">
        <f t="shared" si="34"/>
        <v>482.03728967712595</v>
      </c>
      <c r="CI8" s="42">
        <f t="shared" si="35"/>
        <v>322.11611338487194</v>
      </c>
      <c r="CJ8" s="42">
        <f t="shared" si="36"/>
        <v>157.66653527788725</v>
      </c>
      <c r="CK8" s="42">
        <f t="shared" si="37"/>
        <v>403.44084026988799</v>
      </c>
      <c r="CL8" s="42">
        <f t="shared" si="38"/>
        <v>561.10737554777529</v>
      </c>
      <c r="CM8" s="42">
        <f t="shared" si="39"/>
        <v>146.14828550774743</v>
      </c>
      <c r="CN8" s="42">
        <f t="shared" si="40"/>
        <v>331.58374453908289</v>
      </c>
      <c r="CO8" s="42">
        <f t="shared" si="41"/>
        <v>239.65175849388689</v>
      </c>
      <c r="CP8" s="42">
        <f t="shared" si="42"/>
        <v>160.49135044212281</v>
      </c>
      <c r="CQ8" s="42">
        <f t="shared" si="43"/>
        <v>408.94430641502447</v>
      </c>
      <c r="CR8" s="42">
        <f t="shared" si="44"/>
        <v>284.71782842857363</v>
      </c>
      <c r="CS8" s="42"/>
      <c r="CT8" s="42"/>
      <c r="CU8" s="42"/>
      <c r="CV8" s="42"/>
      <c r="CW8" s="42"/>
      <c r="CX8" s="42"/>
      <c r="CY8" s="42"/>
      <c r="CZ8" s="42"/>
      <c r="DA8" s="42"/>
      <c r="DC8" s="44">
        <v>122665</v>
      </c>
      <c r="DD8" s="44">
        <v>122722</v>
      </c>
      <c r="DE8" s="44">
        <v>123544</v>
      </c>
      <c r="DF8" s="44">
        <v>124475</v>
      </c>
      <c r="DG8" s="44">
        <v>125503</v>
      </c>
      <c r="DH8" s="11">
        <v>126232</v>
      </c>
      <c r="DI8" s="11">
        <v>127791</v>
      </c>
      <c r="DJ8" s="11">
        <v>129341</v>
      </c>
      <c r="DK8" s="11">
        <v>130237</v>
      </c>
      <c r="DL8" s="11">
        <v>131631</v>
      </c>
      <c r="DM8" s="11">
        <v>131940</v>
      </c>
      <c r="DN8" s="11">
        <v>129387</v>
      </c>
      <c r="DO8" s="11">
        <v>127268</v>
      </c>
      <c r="DP8" s="11">
        <v>129602</v>
      </c>
    </row>
    <row r="9" spans="1:129" ht="17.25" customHeight="1">
      <c r="A9" s="39">
        <v>5</v>
      </c>
      <c r="B9" s="40" t="s">
        <v>15</v>
      </c>
      <c r="C9" s="41">
        <v>14</v>
      </c>
      <c r="D9" s="41">
        <v>54</v>
      </c>
      <c r="E9" s="41">
        <v>68</v>
      </c>
      <c r="F9" s="41">
        <v>37</v>
      </c>
      <c r="G9" s="41">
        <v>99</v>
      </c>
      <c r="H9" s="41">
        <v>136</v>
      </c>
      <c r="I9" s="41">
        <v>47</v>
      </c>
      <c r="J9" s="41">
        <v>147</v>
      </c>
      <c r="K9" s="41">
        <v>198</v>
      </c>
      <c r="L9" s="41">
        <v>68</v>
      </c>
      <c r="M9" s="41">
        <v>187</v>
      </c>
      <c r="N9" s="41">
        <v>256</v>
      </c>
      <c r="O9" s="41">
        <v>59</v>
      </c>
      <c r="P9" s="41">
        <v>152</v>
      </c>
      <c r="Q9" s="41">
        <v>212</v>
      </c>
      <c r="R9" s="83">
        <v>80</v>
      </c>
      <c r="S9" s="83">
        <v>168</v>
      </c>
      <c r="T9" s="83">
        <v>248</v>
      </c>
      <c r="U9" s="41">
        <v>43</v>
      </c>
      <c r="V9" s="41">
        <v>122</v>
      </c>
      <c r="W9" s="41">
        <v>165</v>
      </c>
      <c r="X9" s="41">
        <v>39</v>
      </c>
      <c r="Y9" s="41">
        <v>137</v>
      </c>
      <c r="Z9" s="41">
        <v>176</v>
      </c>
      <c r="AA9" s="41">
        <v>55</v>
      </c>
      <c r="AB9" s="41">
        <v>148</v>
      </c>
      <c r="AC9" s="41">
        <v>203</v>
      </c>
      <c r="AD9" s="41">
        <v>64</v>
      </c>
      <c r="AE9" s="41">
        <v>165</v>
      </c>
      <c r="AF9" s="41">
        <v>231</v>
      </c>
      <c r="AG9" s="41">
        <v>105</v>
      </c>
      <c r="AH9" s="41">
        <v>293</v>
      </c>
      <c r="AI9" s="41">
        <f t="shared" si="11"/>
        <v>398</v>
      </c>
      <c r="AJ9" s="41">
        <v>118</v>
      </c>
      <c r="AK9" s="41">
        <v>222</v>
      </c>
      <c r="AL9" s="41">
        <f t="shared" si="12"/>
        <v>340</v>
      </c>
      <c r="AM9" s="41">
        <v>101</v>
      </c>
      <c r="AN9" s="41">
        <v>225</v>
      </c>
      <c r="AO9" s="41">
        <v>327</v>
      </c>
      <c r="AP9" s="41">
        <v>102</v>
      </c>
      <c r="AQ9" s="41">
        <v>252</v>
      </c>
      <c r="AR9" s="41">
        <v>354</v>
      </c>
      <c r="AS9" s="41"/>
      <c r="AT9" s="41"/>
      <c r="AU9" s="41"/>
      <c r="AV9" s="41"/>
      <c r="AW9" s="41"/>
      <c r="AX9" s="41"/>
      <c r="AY9" s="41"/>
      <c r="AZ9" s="41"/>
      <c r="BA9" s="41"/>
      <c r="BC9" s="42">
        <f t="shared" si="13"/>
        <v>95.044127630685679</v>
      </c>
      <c r="BD9" s="42">
        <f t="shared" si="0"/>
        <v>366.59877800407332</v>
      </c>
      <c r="BE9" s="42">
        <f t="shared" si="14"/>
        <v>230.82145281737948</v>
      </c>
      <c r="BF9" s="42">
        <f t="shared" si="1"/>
        <v>246.4694910738076</v>
      </c>
      <c r="BG9" s="42">
        <f t="shared" si="2"/>
        <v>659.47242206235012</v>
      </c>
      <c r="BH9" s="42">
        <f t="shared" si="15"/>
        <v>452.97095656807886</v>
      </c>
      <c r="BI9" s="42">
        <f t="shared" si="3"/>
        <v>307.26987447698747</v>
      </c>
      <c r="BJ9" s="42">
        <f t="shared" si="4"/>
        <v>961.03556485355648</v>
      </c>
      <c r="BK9" s="42">
        <f t="shared" si="16"/>
        <v>647.22803347280342</v>
      </c>
      <c r="BL9" s="42">
        <f t="shared" si="5"/>
        <v>438.56820380522413</v>
      </c>
      <c r="BM9" s="42">
        <f t="shared" si="6"/>
        <v>1206.0625604643662</v>
      </c>
      <c r="BN9" s="42">
        <f t="shared" si="17"/>
        <v>825.54014833924532</v>
      </c>
      <c r="BO9" s="42">
        <f t="shared" si="7"/>
        <v>373.14612781836007</v>
      </c>
      <c r="BP9" s="42">
        <f t="shared" si="8"/>
        <v>961.32561743035137</v>
      </c>
      <c r="BQ9" s="42">
        <f t="shared" si="18"/>
        <v>670.39812794485033</v>
      </c>
      <c r="BR9" s="42">
        <f t="shared" si="19"/>
        <v>499.48490619049107</v>
      </c>
      <c r="BS9" s="42">
        <f t="shared" si="20"/>
        <v>1048.9183030000313</v>
      </c>
      <c r="BT9" s="42">
        <f t="shared" si="9"/>
        <v>774.20160459526119</v>
      </c>
      <c r="BU9" s="42">
        <f t="shared" si="21"/>
        <v>261.8119824646858</v>
      </c>
      <c r="BV9" s="42">
        <f t="shared" si="22"/>
        <v>742.81539210910864</v>
      </c>
      <c r="BW9" s="42">
        <f t="shared" si="23"/>
        <v>502.31368728689728</v>
      </c>
      <c r="BX9" s="42">
        <f t="shared" si="24"/>
        <v>227.9168979925781</v>
      </c>
      <c r="BY9" s="42">
        <f t="shared" si="25"/>
        <v>800.63115448674864</v>
      </c>
      <c r="BZ9" s="42">
        <f t="shared" si="26"/>
        <v>514.27402623966339</v>
      </c>
      <c r="CA9" s="42">
        <f t="shared" si="27"/>
        <v>311.37656749794775</v>
      </c>
      <c r="CB9" s="42">
        <f t="shared" si="28"/>
        <v>837.88603617629587</v>
      </c>
      <c r="CC9" s="42">
        <f t="shared" si="29"/>
        <v>574.63130183712167</v>
      </c>
      <c r="CD9" s="42">
        <f t="shared" si="30"/>
        <v>352.42290748898682</v>
      </c>
      <c r="CE9" s="42">
        <f t="shared" si="31"/>
        <v>908.590308370044</v>
      </c>
      <c r="CF9" s="42">
        <f t="shared" si="32"/>
        <v>636.01321585903088</v>
      </c>
      <c r="CG9" s="42">
        <f t="shared" si="33"/>
        <v>560.82253972492992</v>
      </c>
      <c r="CH9" s="42">
        <f t="shared" si="34"/>
        <v>1564.9619441848045</v>
      </c>
      <c r="CI9" s="42">
        <f t="shared" si="35"/>
        <v>1062.8922419548671</v>
      </c>
      <c r="CJ9" s="42">
        <f t="shared" si="36"/>
        <v>607.85576303927883</v>
      </c>
      <c r="CK9" s="42">
        <f t="shared" si="37"/>
        <v>1143.5930457179652</v>
      </c>
      <c r="CL9" s="42">
        <f t="shared" si="38"/>
        <v>1751.448808757244</v>
      </c>
      <c r="CM9" s="42">
        <f t="shared" si="39"/>
        <v>483.936657003905</v>
      </c>
      <c r="CN9" s="42">
        <f t="shared" si="40"/>
        <v>1078.0767111473131</v>
      </c>
      <c r="CO9" s="42">
        <f t="shared" si="41"/>
        <v>783.40241010038096</v>
      </c>
      <c r="CP9" s="42">
        <f t="shared" si="42"/>
        <v>477.42750824966657</v>
      </c>
      <c r="CQ9" s="42">
        <f t="shared" si="43"/>
        <v>1179.5267850874113</v>
      </c>
      <c r="CR9" s="42">
        <f t="shared" si="44"/>
        <v>828.47714666853904</v>
      </c>
      <c r="CS9" s="42"/>
      <c r="CT9" s="42"/>
      <c r="CU9" s="42"/>
      <c r="CV9" s="42"/>
      <c r="CW9" s="42"/>
      <c r="CX9" s="42"/>
      <c r="CY9" s="42"/>
      <c r="CZ9" s="42"/>
      <c r="DA9" s="42"/>
      <c r="DB9" s="43"/>
      <c r="DC9" s="44">
        <v>29460</v>
      </c>
      <c r="DD9" s="44">
        <v>30024</v>
      </c>
      <c r="DE9" s="44">
        <v>30592</v>
      </c>
      <c r="DF9" s="44">
        <v>31010</v>
      </c>
      <c r="DG9" s="44">
        <v>31623</v>
      </c>
      <c r="DH9" s="11">
        <v>32033</v>
      </c>
      <c r="DI9" s="11">
        <v>32848</v>
      </c>
      <c r="DJ9" s="11">
        <v>34223</v>
      </c>
      <c r="DK9" s="11">
        <v>35327</v>
      </c>
      <c r="DL9" s="11">
        <v>36320</v>
      </c>
      <c r="DM9" s="11">
        <v>37445</v>
      </c>
      <c r="DN9" s="11">
        <v>38825</v>
      </c>
      <c r="DO9" s="11">
        <v>41741</v>
      </c>
      <c r="DP9" s="11">
        <v>42729</v>
      </c>
    </row>
    <row r="10" spans="1:129" ht="17.25" customHeight="1">
      <c r="A10" s="39">
        <v>6</v>
      </c>
      <c r="B10" s="40" t="s">
        <v>16</v>
      </c>
      <c r="C10" s="41">
        <v>35</v>
      </c>
      <c r="D10" s="41">
        <v>73</v>
      </c>
      <c r="E10" s="41">
        <v>108</v>
      </c>
      <c r="F10" s="41">
        <v>39</v>
      </c>
      <c r="G10" s="41">
        <v>130</v>
      </c>
      <c r="H10" s="41">
        <v>170</v>
      </c>
      <c r="I10" s="41">
        <v>40</v>
      </c>
      <c r="J10" s="41">
        <v>127</v>
      </c>
      <c r="K10" s="41">
        <v>170</v>
      </c>
      <c r="L10" s="41">
        <v>67</v>
      </c>
      <c r="M10" s="41">
        <v>165</v>
      </c>
      <c r="N10" s="41">
        <v>233</v>
      </c>
      <c r="O10" s="41">
        <v>69</v>
      </c>
      <c r="P10" s="41">
        <v>176</v>
      </c>
      <c r="Q10" s="41">
        <v>251</v>
      </c>
      <c r="R10" s="83">
        <v>71</v>
      </c>
      <c r="S10" s="83">
        <v>214</v>
      </c>
      <c r="T10" s="83">
        <v>292</v>
      </c>
      <c r="U10" s="41">
        <v>70</v>
      </c>
      <c r="V10" s="41">
        <v>238</v>
      </c>
      <c r="W10" s="41">
        <v>312</v>
      </c>
      <c r="X10" s="41">
        <v>119</v>
      </c>
      <c r="Y10" s="41">
        <v>269</v>
      </c>
      <c r="Z10" s="41">
        <v>390</v>
      </c>
      <c r="AA10" s="41">
        <v>90</v>
      </c>
      <c r="AB10" s="41">
        <v>250</v>
      </c>
      <c r="AC10" s="41">
        <v>340</v>
      </c>
      <c r="AD10" s="41">
        <v>73</v>
      </c>
      <c r="AE10" s="41">
        <v>229</v>
      </c>
      <c r="AF10" s="41">
        <v>304</v>
      </c>
      <c r="AG10" s="41">
        <v>100</v>
      </c>
      <c r="AH10" s="41">
        <v>297</v>
      </c>
      <c r="AI10" s="41">
        <f t="shared" si="11"/>
        <v>397</v>
      </c>
      <c r="AJ10" s="41">
        <v>112</v>
      </c>
      <c r="AK10" s="41">
        <v>259</v>
      </c>
      <c r="AL10" s="41">
        <f t="shared" si="12"/>
        <v>371</v>
      </c>
      <c r="AM10" s="41">
        <v>85</v>
      </c>
      <c r="AN10" s="41">
        <v>280</v>
      </c>
      <c r="AO10" s="41">
        <v>367</v>
      </c>
      <c r="AP10" s="41">
        <v>125</v>
      </c>
      <c r="AQ10" s="41">
        <v>334</v>
      </c>
      <c r="AR10" s="41">
        <v>459</v>
      </c>
      <c r="AS10" s="41"/>
      <c r="AT10" s="41"/>
      <c r="AU10" s="41"/>
      <c r="AV10" s="41"/>
      <c r="AW10" s="41"/>
      <c r="AX10" s="41"/>
      <c r="AY10" s="41"/>
      <c r="AZ10" s="41"/>
      <c r="BA10" s="41"/>
      <c r="BC10" s="42">
        <f t="shared" si="13"/>
        <v>165.31658125309968</v>
      </c>
      <c r="BD10" s="42">
        <f t="shared" si="0"/>
        <v>344.80315518503647</v>
      </c>
      <c r="BE10" s="42">
        <f t="shared" si="14"/>
        <v>255.05986821906811</v>
      </c>
      <c r="BF10" s="42">
        <f t="shared" si="1"/>
        <v>179.65726920950803</v>
      </c>
      <c r="BG10" s="42">
        <f t="shared" si="2"/>
        <v>598.8575640316933</v>
      </c>
      <c r="BH10" s="42">
        <f t="shared" si="15"/>
        <v>391.56071494379955</v>
      </c>
      <c r="BI10" s="42">
        <f t="shared" si="3"/>
        <v>180.31826173195691</v>
      </c>
      <c r="BJ10" s="42">
        <f t="shared" si="4"/>
        <v>572.5104809989632</v>
      </c>
      <c r="BK10" s="42">
        <f t="shared" si="16"/>
        <v>383.1763061804084</v>
      </c>
      <c r="BL10" s="42">
        <f t="shared" si="5"/>
        <v>296.42738635106736</v>
      </c>
      <c r="BM10" s="42">
        <f t="shared" si="6"/>
        <v>730.00774250635993</v>
      </c>
      <c r="BN10" s="42">
        <f t="shared" si="17"/>
        <v>515.42970910297538</v>
      </c>
      <c r="BO10" s="42">
        <f t="shared" si="7"/>
        <v>300.35912504080966</v>
      </c>
      <c r="BP10" s="42">
        <f t="shared" si="8"/>
        <v>766.13342039394922</v>
      </c>
      <c r="BQ10" s="42">
        <f t="shared" si="18"/>
        <v>546.30536511045818</v>
      </c>
      <c r="BR10" s="42">
        <f t="shared" si="19"/>
        <v>304.47274754492042</v>
      </c>
      <c r="BS10" s="42">
        <f t="shared" si="20"/>
        <v>917.70659119173206</v>
      </c>
      <c r="BT10" s="42">
        <f t="shared" si="9"/>
        <v>626.09888931772377</v>
      </c>
      <c r="BU10" s="42">
        <f t="shared" si="21"/>
        <v>291.229821933766</v>
      </c>
      <c r="BV10" s="42">
        <f t="shared" si="22"/>
        <v>990.18139457480447</v>
      </c>
      <c r="BW10" s="42">
        <f t="shared" si="23"/>
        <v>649.02646030953565</v>
      </c>
      <c r="BX10" s="42">
        <f t="shared" si="24"/>
        <v>472.55976491144469</v>
      </c>
      <c r="BY10" s="42">
        <f t="shared" si="25"/>
        <v>1068.2233341275514</v>
      </c>
      <c r="BZ10" s="42">
        <f t="shared" si="26"/>
        <v>774.36263998093875</v>
      </c>
      <c r="CA10" s="42">
        <f t="shared" si="27"/>
        <v>346.05402287801593</v>
      </c>
      <c r="CB10" s="42">
        <f t="shared" si="28"/>
        <v>961.26117466115534</v>
      </c>
      <c r="CC10" s="42">
        <f t="shared" si="29"/>
        <v>653.65759876958566</v>
      </c>
      <c r="CD10" s="42">
        <f t="shared" si="30"/>
        <v>273.42872125252825</v>
      </c>
      <c r="CE10" s="42">
        <f t="shared" si="31"/>
        <v>857.74215297025989</v>
      </c>
      <c r="CF10" s="42">
        <f t="shared" si="32"/>
        <v>569.33103603266159</v>
      </c>
      <c r="CG10" s="42">
        <f>AG10/DM10*100000*2</f>
        <v>364.40492675460973</v>
      </c>
      <c r="CH10" s="42">
        <f t="shared" si="34"/>
        <v>1082.2826324611908</v>
      </c>
      <c r="CI10" s="42">
        <f t="shared" si="35"/>
        <v>723.34377960790027</v>
      </c>
      <c r="CJ10" s="42">
        <f t="shared" si="36"/>
        <v>395.87862078716222</v>
      </c>
      <c r="CK10" s="42">
        <f t="shared" si="37"/>
        <v>915.4693105703127</v>
      </c>
      <c r="CL10" s="42">
        <f t="shared" si="38"/>
        <v>1311.3479313574749</v>
      </c>
      <c r="CM10" s="42">
        <f t="shared" si="39"/>
        <v>287.24950153762967</v>
      </c>
      <c r="CN10" s="42">
        <f t="shared" si="40"/>
        <v>946.23365212395652</v>
      </c>
      <c r="CO10" s="42">
        <f t="shared" si="41"/>
        <v>620.12098273123581</v>
      </c>
      <c r="CP10" s="42">
        <f t="shared" si="42"/>
        <v>412.24193654772114</v>
      </c>
      <c r="CQ10" s="42">
        <f t="shared" si="43"/>
        <v>1101.5104544555109</v>
      </c>
      <c r="CR10" s="42">
        <f t="shared" si="44"/>
        <v>756.87619550161605</v>
      </c>
      <c r="CS10" s="42"/>
      <c r="CT10" s="42"/>
      <c r="CU10" s="42"/>
      <c r="CV10" s="42"/>
      <c r="CW10" s="42"/>
      <c r="CX10" s="42"/>
      <c r="CY10" s="42"/>
      <c r="CZ10" s="42"/>
      <c r="DA10" s="42"/>
      <c r="DB10" s="43"/>
      <c r="DC10" s="44">
        <v>42343</v>
      </c>
      <c r="DD10" s="44">
        <v>43416</v>
      </c>
      <c r="DE10" s="44">
        <v>44366</v>
      </c>
      <c r="DF10" s="44">
        <v>45205</v>
      </c>
      <c r="DG10" s="44">
        <v>45945</v>
      </c>
      <c r="DH10" s="11">
        <v>46638</v>
      </c>
      <c r="DI10" s="11">
        <v>48072</v>
      </c>
      <c r="DJ10" s="11">
        <v>50364</v>
      </c>
      <c r="DK10" s="11">
        <v>52015</v>
      </c>
      <c r="DL10" s="11">
        <v>53396</v>
      </c>
      <c r="DM10" s="11">
        <v>54884</v>
      </c>
      <c r="DN10" s="11">
        <v>56583</v>
      </c>
      <c r="DO10" s="11">
        <v>59182</v>
      </c>
      <c r="DP10" s="11">
        <v>60644</v>
      </c>
    </row>
    <row r="11" spans="1:129" ht="17.25" customHeight="1">
      <c r="A11" s="39">
        <v>7</v>
      </c>
      <c r="B11" s="40" t="s">
        <v>39</v>
      </c>
      <c r="C11" s="41">
        <v>26</v>
      </c>
      <c r="D11" s="41">
        <v>66</v>
      </c>
      <c r="E11" s="41">
        <v>94</v>
      </c>
      <c r="F11" s="41">
        <v>32</v>
      </c>
      <c r="G11" s="41">
        <v>102</v>
      </c>
      <c r="H11" s="41">
        <v>138</v>
      </c>
      <c r="I11" s="41">
        <v>36</v>
      </c>
      <c r="J11" s="41">
        <v>105</v>
      </c>
      <c r="K11" s="41">
        <v>142</v>
      </c>
      <c r="L11" s="41">
        <v>46</v>
      </c>
      <c r="M11" s="41">
        <v>107</v>
      </c>
      <c r="N11" s="41">
        <v>156</v>
      </c>
      <c r="O11" s="41">
        <v>43</v>
      </c>
      <c r="P11" s="41">
        <v>124</v>
      </c>
      <c r="Q11" s="41">
        <v>167</v>
      </c>
      <c r="R11" s="83">
        <v>68</v>
      </c>
      <c r="S11" s="83">
        <v>144</v>
      </c>
      <c r="T11" s="83">
        <v>212</v>
      </c>
      <c r="U11" s="41">
        <v>89</v>
      </c>
      <c r="V11" s="41">
        <v>164</v>
      </c>
      <c r="W11" s="41">
        <v>254</v>
      </c>
      <c r="X11" s="41">
        <v>57</v>
      </c>
      <c r="Y11" s="41">
        <v>158</v>
      </c>
      <c r="Z11" s="41">
        <v>215</v>
      </c>
      <c r="AA11" s="41">
        <v>68</v>
      </c>
      <c r="AB11" s="41">
        <v>127</v>
      </c>
      <c r="AC11" s="41">
        <v>195</v>
      </c>
      <c r="AD11" s="41">
        <v>65</v>
      </c>
      <c r="AE11" s="41">
        <v>149</v>
      </c>
      <c r="AF11" s="41">
        <v>214</v>
      </c>
      <c r="AG11" s="41">
        <v>62</v>
      </c>
      <c r="AH11" s="41">
        <v>170</v>
      </c>
      <c r="AI11" s="41">
        <f t="shared" si="11"/>
        <v>232</v>
      </c>
      <c r="AJ11" s="41">
        <v>67</v>
      </c>
      <c r="AK11" s="41">
        <v>179</v>
      </c>
      <c r="AL11" s="41">
        <f t="shared" si="12"/>
        <v>246</v>
      </c>
      <c r="AM11" s="41">
        <v>86</v>
      </c>
      <c r="AN11" s="41">
        <v>184</v>
      </c>
      <c r="AO11" s="41">
        <v>271</v>
      </c>
      <c r="AP11" s="41">
        <v>77</v>
      </c>
      <c r="AQ11" s="41">
        <v>175</v>
      </c>
      <c r="AR11" s="41">
        <v>252</v>
      </c>
      <c r="AS11" s="41"/>
      <c r="AT11" s="41"/>
      <c r="AU11" s="41"/>
      <c r="AV11" s="41"/>
      <c r="AW11" s="41"/>
      <c r="AX11" s="41"/>
      <c r="AY11" s="41"/>
      <c r="AZ11" s="41"/>
      <c r="BA11" s="41"/>
      <c r="BC11" s="42">
        <f t="shared" si="13"/>
        <v>54.392736477651901</v>
      </c>
      <c r="BD11" s="42">
        <f t="shared" si="0"/>
        <v>138.07386952019328</v>
      </c>
      <c r="BE11" s="42">
        <f t="shared" si="14"/>
        <v>98.325331324986152</v>
      </c>
      <c r="BF11" s="42">
        <f t="shared" si="1"/>
        <v>66.596601492180099</v>
      </c>
      <c r="BG11" s="42">
        <f t="shared" si="2"/>
        <v>212.27666725632406</v>
      </c>
      <c r="BH11" s="42">
        <f t="shared" si="15"/>
        <v>143.59892196751335</v>
      </c>
      <c r="BI11" s="42">
        <f t="shared" si="3"/>
        <v>74.361728497066835</v>
      </c>
      <c r="BJ11" s="42">
        <f t="shared" si="4"/>
        <v>216.88837478311163</v>
      </c>
      <c r="BK11" s="42">
        <f t="shared" si="16"/>
        <v>146.65785342477071</v>
      </c>
      <c r="BL11" s="42">
        <f t="shared" si="5"/>
        <v>93.5263500325309</v>
      </c>
      <c r="BM11" s="42">
        <f t="shared" si="6"/>
        <v>217.55042290175666</v>
      </c>
      <c r="BN11" s="42">
        <f t="shared" si="17"/>
        <v>158.58815875081328</v>
      </c>
      <c r="BO11" s="42">
        <f t="shared" si="7"/>
        <v>86.045604170210211</v>
      </c>
      <c r="BP11" s="42">
        <f t="shared" si="8"/>
        <v>248.13150970014109</v>
      </c>
      <c r="BQ11" s="42">
        <f t="shared" si="18"/>
        <v>167.08855693517566</v>
      </c>
      <c r="BR11" s="42">
        <f t="shared" si="19"/>
        <v>134.2268631379477</v>
      </c>
      <c r="BS11" s="42">
        <f t="shared" si="20"/>
        <v>284.24512193918338</v>
      </c>
      <c r="BT11" s="42">
        <f t="shared" si="9"/>
        <v>209.23599253856554</v>
      </c>
      <c r="BU11" s="42">
        <f t="shared" si="21"/>
        <v>173.01374390077953</v>
      </c>
      <c r="BV11" s="42">
        <f t="shared" si="22"/>
        <v>318.81184269357129</v>
      </c>
      <c r="BW11" s="42">
        <f t="shared" si="23"/>
        <v>246.88478062246068</v>
      </c>
      <c r="BX11" s="42">
        <f t="shared" si="24"/>
        <v>109.58377391137172</v>
      </c>
      <c r="BY11" s="42">
        <f t="shared" si="25"/>
        <v>303.75853119292515</v>
      </c>
      <c r="BZ11" s="42">
        <f t="shared" si="26"/>
        <v>206.67115255214841</v>
      </c>
      <c r="CA11" s="42">
        <f t="shared" si="27"/>
        <v>128.64412871980176</v>
      </c>
      <c r="CB11" s="42">
        <f t="shared" si="28"/>
        <v>240.26182863845324</v>
      </c>
      <c r="CC11" s="42">
        <f t="shared" si="29"/>
        <v>184.45297867912748</v>
      </c>
      <c r="CD11" s="42">
        <f t="shared" si="30"/>
        <v>121.65222436413318</v>
      </c>
      <c r="CE11" s="42">
        <f t="shared" si="31"/>
        <v>278.86432969624377</v>
      </c>
      <c r="CF11" s="42">
        <f t="shared" si="32"/>
        <v>200.25827703018845</v>
      </c>
      <c r="CG11" s="42">
        <f t="shared" si="33"/>
        <v>115.30486047182005</v>
      </c>
      <c r="CH11" s="42">
        <f t="shared" si="34"/>
        <v>316.15848839047436</v>
      </c>
      <c r="CI11" s="42">
        <f t="shared" si="35"/>
        <v>215.73167443114721</v>
      </c>
      <c r="CJ11" s="42">
        <f t="shared" si="36"/>
        <v>126.91797688956241</v>
      </c>
      <c r="CK11" s="42">
        <f t="shared" si="37"/>
        <v>339.07937109301002</v>
      </c>
      <c r="CL11" s="42">
        <f t="shared" si="38"/>
        <v>465.99734798257248</v>
      </c>
      <c r="CM11" s="42">
        <f t="shared" si="39"/>
        <v>168.46064191339948</v>
      </c>
      <c r="CN11" s="42">
        <f t="shared" si="40"/>
        <v>360.4274199077384</v>
      </c>
      <c r="CO11" s="42">
        <f t="shared" si="41"/>
        <v>265.42345324727472</v>
      </c>
      <c r="CP11" s="42">
        <f t="shared" si="42"/>
        <v>147.69065520945222</v>
      </c>
      <c r="CQ11" s="42">
        <f t="shared" si="43"/>
        <v>335.66058002148225</v>
      </c>
      <c r="CR11" s="42">
        <f t="shared" si="44"/>
        <v>241.67561761546725</v>
      </c>
      <c r="CS11" s="42"/>
      <c r="CT11" s="42"/>
      <c r="CU11" s="42"/>
      <c r="CV11" s="42"/>
      <c r="CW11" s="42"/>
      <c r="CX11" s="42"/>
      <c r="CY11" s="42"/>
      <c r="CZ11" s="42"/>
      <c r="DA11" s="42"/>
      <c r="DB11" s="43"/>
      <c r="DC11" s="44">
        <v>95601</v>
      </c>
      <c r="DD11" s="44">
        <v>96101</v>
      </c>
      <c r="DE11" s="44">
        <v>96824</v>
      </c>
      <c r="DF11" s="44">
        <v>98368</v>
      </c>
      <c r="DG11" s="44">
        <v>99947</v>
      </c>
      <c r="DH11" s="11">
        <v>101321</v>
      </c>
      <c r="DI11" s="11">
        <v>102882</v>
      </c>
      <c r="DJ11" s="11">
        <v>104030</v>
      </c>
      <c r="DK11" s="11">
        <v>105718</v>
      </c>
      <c r="DL11" s="11">
        <v>106862</v>
      </c>
      <c r="DM11" s="11">
        <v>107541</v>
      </c>
      <c r="DN11" s="11">
        <v>105580</v>
      </c>
      <c r="DO11" s="11">
        <v>102101</v>
      </c>
      <c r="DP11" s="11">
        <v>104272</v>
      </c>
    </row>
    <row r="12" spans="1:129" ht="17.25" customHeight="1">
      <c r="A12" s="39">
        <v>8</v>
      </c>
      <c r="B12" s="40" t="s">
        <v>17</v>
      </c>
      <c r="C12" s="41">
        <v>10</v>
      </c>
      <c r="D12" s="41">
        <v>27</v>
      </c>
      <c r="E12" s="41">
        <v>37</v>
      </c>
      <c r="F12" s="41">
        <v>28</v>
      </c>
      <c r="G12" s="41">
        <v>57</v>
      </c>
      <c r="H12" s="41">
        <v>87</v>
      </c>
      <c r="I12" s="41">
        <v>24</v>
      </c>
      <c r="J12" s="41">
        <v>69</v>
      </c>
      <c r="K12" s="41">
        <v>93</v>
      </c>
      <c r="L12" s="41">
        <v>34</v>
      </c>
      <c r="M12" s="41">
        <v>90</v>
      </c>
      <c r="N12" s="41">
        <v>127</v>
      </c>
      <c r="O12" s="41">
        <v>23</v>
      </c>
      <c r="P12" s="41">
        <v>68</v>
      </c>
      <c r="Q12" s="41">
        <v>93</v>
      </c>
      <c r="R12" s="83">
        <v>39</v>
      </c>
      <c r="S12" s="83">
        <v>96</v>
      </c>
      <c r="T12" s="83">
        <v>140</v>
      </c>
      <c r="U12" s="41">
        <v>44</v>
      </c>
      <c r="V12" s="41">
        <v>102</v>
      </c>
      <c r="W12" s="41">
        <v>148</v>
      </c>
      <c r="X12" s="41">
        <v>42</v>
      </c>
      <c r="Y12" s="41">
        <v>82</v>
      </c>
      <c r="Z12" s="41">
        <v>124</v>
      </c>
      <c r="AA12" s="41">
        <v>26</v>
      </c>
      <c r="AB12" s="41">
        <v>86</v>
      </c>
      <c r="AC12" s="41">
        <v>113</v>
      </c>
      <c r="AD12" s="41">
        <v>40</v>
      </c>
      <c r="AE12" s="41">
        <v>89</v>
      </c>
      <c r="AF12" s="41">
        <v>130</v>
      </c>
      <c r="AG12" s="41">
        <v>41</v>
      </c>
      <c r="AH12" s="41">
        <v>84</v>
      </c>
      <c r="AI12" s="41">
        <f t="shared" si="11"/>
        <v>125</v>
      </c>
      <c r="AJ12" s="41">
        <v>27</v>
      </c>
      <c r="AK12" s="41">
        <v>86</v>
      </c>
      <c r="AL12" s="41">
        <f t="shared" si="12"/>
        <v>113</v>
      </c>
      <c r="AM12" s="41">
        <v>36</v>
      </c>
      <c r="AN12" s="41">
        <v>72</v>
      </c>
      <c r="AO12" s="41">
        <v>108</v>
      </c>
      <c r="AP12" s="41">
        <v>25</v>
      </c>
      <c r="AQ12" s="41">
        <v>81</v>
      </c>
      <c r="AR12" s="41">
        <v>106</v>
      </c>
      <c r="AS12" s="41"/>
      <c r="AT12" s="41"/>
      <c r="AU12" s="41"/>
      <c r="AV12" s="41"/>
      <c r="AW12" s="41"/>
      <c r="AX12" s="41"/>
      <c r="AY12" s="41"/>
      <c r="AZ12" s="41"/>
      <c r="BA12" s="41"/>
      <c r="BC12" s="42">
        <f t="shared" si="13"/>
        <v>144.71780028943559</v>
      </c>
      <c r="BD12" s="42">
        <f t="shared" si="0"/>
        <v>390.73806078147612</v>
      </c>
      <c r="BE12" s="42">
        <f t="shared" si="14"/>
        <v>267.72793053545587</v>
      </c>
      <c r="BF12" s="42">
        <f t="shared" si="1"/>
        <v>407.15428239057724</v>
      </c>
      <c r="BG12" s="42">
        <f t="shared" si="2"/>
        <v>828.84978915224656</v>
      </c>
      <c r="BH12" s="42">
        <f t="shared" si="15"/>
        <v>632.54326014250398</v>
      </c>
      <c r="BI12" s="42">
        <f t="shared" si="3"/>
        <v>349.62488163740983</v>
      </c>
      <c r="BJ12" s="42">
        <f t="shared" si="4"/>
        <v>1005.1715347075534</v>
      </c>
      <c r="BK12" s="42">
        <f t="shared" si="16"/>
        <v>677.39820817248153</v>
      </c>
      <c r="BL12" s="42">
        <f t="shared" si="5"/>
        <v>495.66294919454771</v>
      </c>
      <c r="BM12" s="42">
        <f t="shared" si="6"/>
        <v>1312.0489831620382</v>
      </c>
      <c r="BN12" s="42">
        <f t="shared" si="17"/>
        <v>925.72344923099354</v>
      </c>
      <c r="BO12" s="42">
        <f t="shared" si="7"/>
        <v>338.30992130617045</v>
      </c>
      <c r="BP12" s="42">
        <f t="shared" si="8"/>
        <v>1000.2206369051997</v>
      </c>
      <c r="BQ12" s="42">
        <f t="shared" si="18"/>
        <v>683.97440611899685</v>
      </c>
      <c r="BR12" s="42">
        <f t="shared" si="19"/>
        <v>577.94902193242444</v>
      </c>
      <c r="BS12" s="42">
        <f t="shared" si="20"/>
        <v>1422.6437462951985</v>
      </c>
      <c r="BT12" s="42">
        <f t="shared" si="9"/>
        <v>1037.344398340249</v>
      </c>
      <c r="BU12" s="42">
        <f t="shared" si="21"/>
        <v>654.5670931270455</v>
      </c>
      <c r="BV12" s="42">
        <f t="shared" si="22"/>
        <v>1517.4055340672419</v>
      </c>
      <c r="BW12" s="42">
        <f t="shared" si="23"/>
        <v>1100.8628384409401</v>
      </c>
      <c r="BX12" s="42">
        <f t="shared" si="24"/>
        <v>601.71919770773638</v>
      </c>
      <c r="BY12" s="42">
        <f t="shared" si="25"/>
        <v>1174.785100286533</v>
      </c>
      <c r="BZ12" s="42">
        <f t="shared" si="26"/>
        <v>888.25214899713478</v>
      </c>
      <c r="CA12" s="42">
        <f t="shared" si="27"/>
        <v>370.79292641186538</v>
      </c>
      <c r="CB12" s="42">
        <f t="shared" si="28"/>
        <v>1226.4689104392471</v>
      </c>
      <c r="CC12" s="42">
        <f t="shared" si="29"/>
        <v>805.76155162578448</v>
      </c>
      <c r="CD12" s="42">
        <f t="shared" si="30"/>
        <v>569.92234808007413</v>
      </c>
      <c r="CE12" s="42">
        <f t="shared" si="31"/>
        <v>1268.0772244781649</v>
      </c>
      <c r="CF12" s="42">
        <f t="shared" si="32"/>
        <v>926.12381563012048</v>
      </c>
      <c r="CG12" s="42">
        <f t="shared" si="33"/>
        <v>580.03819763740535</v>
      </c>
      <c r="CH12" s="42">
        <f t="shared" si="34"/>
        <v>1188.3709415010255</v>
      </c>
      <c r="CI12" s="42">
        <f t="shared" si="35"/>
        <v>884.20456956921544</v>
      </c>
      <c r="CJ12" s="42">
        <f t="shared" si="36"/>
        <v>382.13856061142172</v>
      </c>
      <c r="CK12" s="42">
        <f t="shared" si="37"/>
        <v>1217.1820819474913</v>
      </c>
      <c r="CL12" s="42">
        <f t="shared" si="38"/>
        <v>1599.3206425589128</v>
      </c>
      <c r="CM12" s="42">
        <f t="shared" si="39"/>
        <v>498.26989619377161</v>
      </c>
      <c r="CN12" s="42">
        <f t="shared" si="40"/>
        <v>996.53979238754323</v>
      </c>
      <c r="CO12" s="42">
        <f t="shared" si="41"/>
        <v>747.40484429065748</v>
      </c>
      <c r="CP12" s="42">
        <f t="shared" si="42"/>
        <v>344.13930759171313</v>
      </c>
      <c r="CQ12" s="42">
        <f t="shared" si="43"/>
        <v>1115.0113565971506</v>
      </c>
      <c r="CR12" s="42">
        <f t="shared" si="44"/>
        <v>729.57533209443181</v>
      </c>
      <c r="CS12" s="42"/>
      <c r="CT12" s="42"/>
      <c r="CU12" s="42"/>
      <c r="CV12" s="42"/>
      <c r="CW12" s="42"/>
      <c r="CX12" s="42"/>
      <c r="CY12" s="42"/>
      <c r="CZ12" s="42"/>
      <c r="DA12" s="42"/>
      <c r="DB12" s="43"/>
      <c r="DC12" s="44">
        <v>13820</v>
      </c>
      <c r="DD12" s="44">
        <v>13754</v>
      </c>
      <c r="DE12" s="44">
        <v>13729</v>
      </c>
      <c r="DF12" s="44">
        <v>13719</v>
      </c>
      <c r="DG12" s="44">
        <v>13597</v>
      </c>
      <c r="DH12" s="11">
        <v>13496</v>
      </c>
      <c r="DI12" s="11">
        <v>13444</v>
      </c>
      <c r="DJ12" s="11">
        <v>13960</v>
      </c>
      <c r="DK12" s="11">
        <v>14024</v>
      </c>
      <c r="DL12" s="11">
        <v>14037</v>
      </c>
      <c r="DM12" s="11">
        <v>14137</v>
      </c>
      <c r="DN12" s="11">
        <v>14131</v>
      </c>
      <c r="DO12" s="11">
        <v>14450</v>
      </c>
      <c r="DP12" s="11">
        <v>14529</v>
      </c>
    </row>
    <row r="13" spans="1:129" s="46" customFormat="1" ht="17.25" customHeight="1">
      <c r="A13" s="39">
        <v>9</v>
      </c>
      <c r="B13" s="40" t="s">
        <v>18</v>
      </c>
      <c r="C13" s="41">
        <v>28</v>
      </c>
      <c r="D13" s="41">
        <v>74</v>
      </c>
      <c r="E13" s="41">
        <v>105</v>
      </c>
      <c r="F13" s="41">
        <v>42</v>
      </c>
      <c r="G13" s="41">
        <v>89</v>
      </c>
      <c r="H13" s="41">
        <v>132</v>
      </c>
      <c r="I13" s="41">
        <v>47</v>
      </c>
      <c r="J13" s="41">
        <v>121</v>
      </c>
      <c r="K13" s="41">
        <v>169</v>
      </c>
      <c r="L13" s="41">
        <v>49</v>
      </c>
      <c r="M13" s="41">
        <v>130</v>
      </c>
      <c r="N13" s="41">
        <v>183</v>
      </c>
      <c r="O13" s="41">
        <v>58</v>
      </c>
      <c r="P13" s="41">
        <v>131</v>
      </c>
      <c r="Q13" s="41">
        <v>190</v>
      </c>
      <c r="R13" s="83">
        <v>67</v>
      </c>
      <c r="S13" s="83">
        <v>219</v>
      </c>
      <c r="T13" s="83">
        <v>286</v>
      </c>
      <c r="U13" s="41">
        <v>82</v>
      </c>
      <c r="V13" s="41">
        <v>193</v>
      </c>
      <c r="W13" s="41">
        <v>277</v>
      </c>
      <c r="X13" s="41">
        <v>72</v>
      </c>
      <c r="Y13" s="41">
        <v>161</v>
      </c>
      <c r="Z13" s="41">
        <v>234</v>
      </c>
      <c r="AA13" s="41">
        <v>46</v>
      </c>
      <c r="AB13" s="41">
        <v>180</v>
      </c>
      <c r="AC13" s="41">
        <v>227</v>
      </c>
      <c r="AD13" s="41">
        <v>91</v>
      </c>
      <c r="AE13" s="41">
        <v>211</v>
      </c>
      <c r="AF13" s="41">
        <v>303</v>
      </c>
      <c r="AG13" s="41">
        <v>101</v>
      </c>
      <c r="AH13" s="41">
        <v>229</v>
      </c>
      <c r="AI13" s="41">
        <f t="shared" si="11"/>
        <v>330</v>
      </c>
      <c r="AJ13" s="41">
        <v>119</v>
      </c>
      <c r="AK13" s="41">
        <v>208</v>
      </c>
      <c r="AL13" s="41">
        <f t="shared" si="12"/>
        <v>327</v>
      </c>
      <c r="AM13" s="41">
        <v>95</v>
      </c>
      <c r="AN13" s="41">
        <v>205</v>
      </c>
      <c r="AO13" s="41">
        <v>300</v>
      </c>
      <c r="AP13" s="41">
        <v>96</v>
      </c>
      <c r="AQ13" s="41">
        <v>219</v>
      </c>
      <c r="AR13" s="41">
        <v>315</v>
      </c>
      <c r="AS13" s="41"/>
      <c r="AT13" s="41"/>
      <c r="AU13" s="41"/>
      <c r="AV13" s="41"/>
      <c r="AW13" s="41"/>
      <c r="AX13" s="41"/>
      <c r="AY13" s="41"/>
      <c r="AZ13" s="41"/>
      <c r="BA13" s="41"/>
      <c r="BB13" s="45"/>
      <c r="BC13" s="42">
        <f t="shared" si="13"/>
        <v>33.682387118892812</v>
      </c>
      <c r="BD13" s="42">
        <f t="shared" si="0"/>
        <v>89.01773738564529</v>
      </c>
      <c r="BE13" s="42">
        <f t="shared" si="14"/>
        <v>63.154475847924019</v>
      </c>
      <c r="BF13" s="42">
        <f t="shared" si="1"/>
        <v>50.354278315289719</v>
      </c>
      <c r="BG13" s="42">
        <f t="shared" si="2"/>
        <v>106.70311357287582</v>
      </c>
      <c r="BH13" s="42">
        <f t="shared" si="15"/>
        <v>79.128151638312417</v>
      </c>
      <c r="BI13" s="42">
        <f t="shared" si="3"/>
        <v>55.854967229771887</v>
      </c>
      <c r="BJ13" s="42">
        <f t="shared" si="4"/>
        <v>143.7968305277106</v>
      </c>
      <c r="BK13" s="42">
        <f t="shared" si="16"/>
        <v>100.42010065778138</v>
      </c>
      <c r="BL13" s="42">
        <f t="shared" si="5"/>
        <v>57.46014435395449</v>
      </c>
      <c r="BM13" s="42">
        <f t="shared" si="6"/>
        <v>152.44528093906294</v>
      </c>
      <c r="BN13" s="42">
        <f t="shared" si="17"/>
        <v>107.29802466095583</v>
      </c>
      <c r="BO13" s="42">
        <f t="shared" si="7"/>
        <v>67.202743725812809</v>
      </c>
      <c r="BP13" s="42">
        <f t="shared" si="8"/>
        <v>151.78550738071513</v>
      </c>
      <c r="BQ13" s="42">
        <f t="shared" si="18"/>
        <v>110.0734595509003</v>
      </c>
      <c r="BR13" s="42">
        <f t="shared" si="19"/>
        <v>76.664740512738362</v>
      </c>
      <c r="BS13" s="42">
        <f t="shared" si="20"/>
        <v>250.59071898939854</v>
      </c>
      <c r="BT13" s="42">
        <f t="shared" si="9"/>
        <v>163.62772975106844</v>
      </c>
      <c r="BU13" s="42">
        <f t="shared" si="21"/>
        <v>92.795871715365635</v>
      </c>
      <c r="BV13" s="42">
        <f t="shared" si="22"/>
        <v>218.40979562275086</v>
      </c>
      <c r="BW13" s="42">
        <f t="shared" si="23"/>
        <v>156.73449064119683</v>
      </c>
      <c r="BX13" s="42">
        <f t="shared" si="24"/>
        <v>80.246982379100118</v>
      </c>
      <c r="BY13" s="42">
        <f t="shared" si="25"/>
        <v>179.44116893104334</v>
      </c>
      <c r="BZ13" s="42">
        <f t="shared" si="26"/>
        <v>130.4013463660377</v>
      </c>
      <c r="CA13" s="42">
        <f t="shared" si="27"/>
        <v>50.747701184296901</v>
      </c>
      <c r="CB13" s="42">
        <f t="shared" si="28"/>
        <v>198.57796115594437</v>
      </c>
      <c r="CC13" s="42">
        <f t="shared" si="29"/>
        <v>125.21443661777604</v>
      </c>
      <c r="CD13" s="42">
        <f t="shared" si="30"/>
        <v>99.345520444980593</v>
      </c>
      <c r="CE13" s="42">
        <f t="shared" si="31"/>
        <v>230.35060235044952</v>
      </c>
      <c r="CF13" s="42">
        <f t="shared" si="32"/>
        <v>165.39391590565452</v>
      </c>
      <c r="CG13" s="42">
        <f t="shared" si="33"/>
        <v>110.36864219251133</v>
      </c>
      <c r="CH13" s="42">
        <f t="shared" si="34"/>
        <v>250.24177289193162</v>
      </c>
      <c r="CI13" s="42">
        <f t="shared" si="35"/>
        <v>180.30520754222147</v>
      </c>
      <c r="CJ13" s="42">
        <f t="shared" si="36"/>
        <v>134.74342135060465</v>
      </c>
      <c r="CK13" s="42">
        <f t="shared" si="37"/>
        <v>235.51791294895602</v>
      </c>
      <c r="CL13" s="42">
        <f t="shared" si="38"/>
        <v>370.2613342995607</v>
      </c>
      <c r="CM13" s="42">
        <f t="shared" si="39"/>
        <v>112.15328402524038</v>
      </c>
      <c r="CN13" s="42">
        <f t="shared" si="40"/>
        <v>242.01498131762403</v>
      </c>
      <c r="CO13" s="42">
        <f t="shared" si="41"/>
        <v>177.0841326714322</v>
      </c>
      <c r="CP13" s="42">
        <f t="shared" si="42"/>
        <v>110.00532838309354</v>
      </c>
      <c r="CQ13" s="42">
        <f t="shared" si="43"/>
        <v>250.94965537393216</v>
      </c>
      <c r="CR13" s="42">
        <f t="shared" si="44"/>
        <v>180.47749187851286</v>
      </c>
      <c r="CS13" s="42"/>
      <c r="CT13" s="42"/>
      <c r="CU13" s="42"/>
      <c r="CV13" s="42"/>
      <c r="CW13" s="42"/>
      <c r="CX13" s="42"/>
      <c r="CY13" s="42"/>
      <c r="CZ13" s="42"/>
      <c r="DA13" s="42"/>
      <c r="DB13" s="43"/>
      <c r="DC13" s="44">
        <v>166259</v>
      </c>
      <c r="DD13" s="44">
        <v>166818</v>
      </c>
      <c r="DE13" s="44">
        <v>168293</v>
      </c>
      <c r="DF13" s="44">
        <v>170553</v>
      </c>
      <c r="DG13" s="44">
        <v>172612</v>
      </c>
      <c r="DH13" s="11">
        <v>174787</v>
      </c>
      <c r="DI13" s="11">
        <v>176732</v>
      </c>
      <c r="DJ13" s="11">
        <v>179446</v>
      </c>
      <c r="DK13" s="11">
        <v>181289</v>
      </c>
      <c r="DL13" s="11">
        <v>183199</v>
      </c>
      <c r="DM13" s="11">
        <v>183023</v>
      </c>
      <c r="DN13" s="11">
        <v>176632</v>
      </c>
      <c r="DO13" s="11">
        <v>169411</v>
      </c>
      <c r="DP13" s="11">
        <v>174537</v>
      </c>
      <c r="DQ13" s="32"/>
      <c r="DR13" s="32"/>
      <c r="DS13" s="32"/>
      <c r="DT13" s="32"/>
      <c r="DU13" s="32"/>
      <c r="DV13" s="32"/>
      <c r="DW13" s="32"/>
      <c r="DX13" s="32"/>
      <c r="DY13" s="31"/>
    </row>
    <row r="14" spans="1:129" ht="17.25" customHeight="1">
      <c r="A14" s="39">
        <v>10</v>
      </c>
      <c r="B14" s="40" t="s">
        <v>1</v>
      </c>
      <c r="C14" s="41">
        <v>146</v>
      </c>
      <c r="D14" s="41">
        <v>548</v>
      </c>
      <c r="E14" s="41">
        <v>704</v>
      </c>
      <c r="F14" s="41">
        <v>221</v>
      </c>
      <c r="G14" s="41">
        <v>622</v>
      </c>
      <c r="H14" s="41">
        <v>852</v>
      </c>
      <c r="I14" s="41">
        <v>206</v>
      </c>
      <c r="J14" s="41">
        <v>658</v>
      </c>
      <c r="K14" s="41">
        <v>875</v>
      </c>
      <c r="L14" s="41">
        <v>217</v>
      </c>
      <c r="M14" s="41">
        <v>765</v>
      </c>
      <c r="N14" s="41">
        <v>990</v>
      </c>
      <c r="O14" s="41">
        <v>249</v>
      </c>
      <c r="P14" s="41">
        <v>769</v>
      </c>
      <c r="Q14" s="41">
        <v>1035</v>
      </c>
      <c r="R14" s="83">
        <v>266</v>
      </c>
      <c r="S14" s="83">
        <v>817</v>
      </c>
      <c r="T14" s="83">
        <v>1101</v>
      </c>
      <c r="U14" s="41">
        <v>250</v>
      </c>
      <c r="V14" s="41">
        <v>801</v>
      </c>
      <c r="W14" s="41">
        <v>1060</v>
      </c>
      <c r="X14" s="41">
        <v>258</v>
      </c>
      <c r="Y14" s="41">
        <v>948</v>
      </c>
      <c r="Z14" s="41">
        <v>1211</v>
      </c>
      <c r="AA14" s="41">
        <v>258</v>
      </c>
      <c r="AB14" s="41">
        <v>927</v>
      </c>
      <c r="AC14" s="41">
        <v>1188</v>
      </c>
      <c r="AD14" s="41">
        <v>287</v>
      </c>
      <c r="AE14" s="41">
        <v>831</v>
      </c>
      <c r="AF14" s="41">
        <v>1122</v>
      </c>
      <c r="AG14" s="41">
        <v>283</v>
      </c>
      <c r="AH14" s="41">
        <v>839</v>
      </c>
      <c r="AI14" s="41">
        <f t="shared" si="11"/>
        <v>1122</v>
      </c>
      <c r="AJ14" s="41">
        <v>241</v>
      </c>
      <c r="AK14" s="41">
        <v>748</v>
      </c>
      <c r="AL14" s="41">
        <f t="shared" si="12"/>
        <v>989</v>
      </c>
      <c r="AM14" s="41">
        <v>218</v>
      </c>
      <c r="AN14" s="41">
        <v>738</v>
      </c>
      <c r="AO14" s="41">
        <v>956</v>
      </c>
      <c r="AP14" s="41">
        <v>229</v>
      </c>
      <c r="AQ14" s="41">
        <v>761</v>
      </c>
      <c r="AR14" s="41">
        <v>990</v>
      </c>
      <c r="AS14" s="41"/>
      <c r="AT14" s="41"/>
      <c r="AU14" s="41"/>
      <c r="AV14" s="41"/>
      <c r="AW14" s="41"/>
      <c r="AX14" s="41"/>
      <c r="AY14" s="41"/>
      <c r="AZ14" s="41"/>
      <c r="BA14" s="41"/>
      <c r="BC14" s="42">
        <f t="shared" si="13"/>
        <v>154.91044902809608</v>
      </c>
      <c r="BD14" s="42">
        <f t="shared" si="0"/>
        <v>581.44469909175791</v>
      </c>
      <c r="BE14" s="42">
        <f t="shared" si="14"/>
        <v>373.48272642390293</v>
      </c>
      <c r="BF14" s="42">
        <f t="shared" si="1"/>
        <v>231.31188377886164</v>
      </c>
      <c r="BG14" s="42">
        <f t="shared" si="2"/>
        <v>651.02258692512191</v>
      </c>
      <c r="BH14" s="42">
        <f t="shared" si="15"/>
        <v>445.87720583617676</v>
      </c>
      <c r="BI14" s="42">
        <f t="shared" si="3"/>
        <v>212.7384917254021</v>
      </c>
      <c r="BJ14" s="42">
        <f t="shared" si="4"/>
        <v>679.52392017143006</v>
      </c>
      <c r="BK14" s="42">
        <f t="shared" si="16"/>
        <v>451.81111713525934</v>
      </c>
      <c r="BL14" s="42">
        <f t="shared" si="5"/>
        <v>222.03009172810013</v>
      </c>
      <c r="BM14" s="42">
        <f t="shared" si="6"/>
        <v>782.73281185251881</v>
      </c>
      <c r="BN14" s="42">
        <f t="shared" si="17"/>
        <v>506.4741723751593</v>
      </c>
      <c r="BO14" s="42">
        <f t="shared" si="7"/>
        <v>251.89553922337265</v>
      </c>
      <c r="BP14" s="42">
        <f t="shared" si="8"/>
        <v>777.94244844487378</v>
      </c>
      <c r="BQ14" s="42">
        <f t="shared" si="18"/>
        <v>523.51783754255166</v>
      </c>
      <c r="BR14" s="42">
        <f t="shared" si="19"/>
        <v>266.75759156003051</v>
      </c>
      <c r="BS14" s="42">
        <f t="shared" si="20"/>
        <v>819.32688836295085</v>
      </c>
      <c r="BT14" s="42">
        <f t="shared" si="9"/>
        <v>552.06787275863451</v>
      </c>
      <c r="BU14" s="42">
        <f t="shared" si="21"/>
        <v>246.4717568013881</v>
      </c>
      <c r="BV14" s="42">
        <f t="shared" si="22"/>
        <v>789.69550879164751</v>
      </c>
      <c r="BW14" s="42">
        <f t="shared" si="23"/>
        <v>522.52012441894283</v>
      </c>
      <c r="BX14" s="42">
        <f t="shared" si="24"/>
        <v>247.54968984326649</v>
      </c>
      <c r="BY14" s="42">
        <f t="shared" si="25"/>
        <v>909.60118593572338</v>
      </c>
      <c r="BZ14" s="42">
        <f t="shared" si="26"/>
        <v>580.97417519417786</v>
      </c>
      <c r="CA14" s="42">
        <f t="shared" si="27"/>
        <v>247.22826451507805</v>
      </c>
      <c r="CB14" s="42">
        <f t="shared" si="28"/>
        <v>888.29690389719894</v>
      </c>
      <c r="CC14" s="42">
        <f t="shared" si="29"/>
        <v>569.19995783704019</v>
      </c>
      <c r="CD14" s="42">
        <f t="shared" si="30"/>
        <v>273.95560391937875</v>
      </c>
      <c r="CE14" s="42">
        <f t="shared" si="31"/>
        <v>793.23033748084936</v>
      </c>
      <c r="CF14" s="42">
        <f t="shared" si="32"/>
        <v>535.50206898526653</v>
      </c>
      <c r="CG14" s="42">
        <f t="shared" si="33"/>
        <v>271.79263086623098</v>
      </c>
      <c r="CH14" s="42">
        <f t="shared" si="34"/>
        <v>805.7739127094269</v>
      </c>
      <c r="CI14" s="42">
        <f t="shared" si="35"/>
        <v>538.78327178782888</v>
      </c>
      <c r="CJ14" s="42">
        <f>AJ14/$DN14*100000*2</f>
        <v>238.99246330821106</v>
      </c>
      <c r="CK14" s="42">
        <f t="shared" si="37"/>
        <v>741.76913923046402</v>
      </c>
      <c r="CL14" s="42">
        <f t="shared" si="38"/>
        <v>980.76160253867522</v>
      </c>
      <c r="CM14" s="42">
        <f t="shared" si="39"/>
        <v>225.73597175193893</v>
      </c>
      <c r="CN14" s="42">
        <f t="shared" si="40"/>
        <v>764.18874840794012</v>
      </c>
      <c r="CO14" s="42">
        <f t="shared" si="41"/>
        <v>494.96236007993957</v>
      </c>
      <c r="CP14" s="42">
        <f t="shared" si="42"/>
        <v>233.61864052314255</v>
      </c>
      <c r="CQ14" s="42">
        <f t="shared" si="43"/>
        <v>776.34840802668759</v>
      </c>
      <c r="CR14" s="42">
        <f t="shared" si="44"/>
        <v>504.98352427491506</v>
      </c>
      <c r="CS14" s="42"/>
      <c r="CT14" s="42"/>
      <c r="CU14" s="42"/>
      <c r="CV14" s="42"/>
      <c r="CW14" s="42"/>
      <c r="CX14" s="42"/>
      <c r="CY14" s="42"/>
      <c r="CZ14" s="42"/>
      <c r="DA14" s="42"/>
      <c r="DC14" s="44">
        <v>188496</v>
      </c>
      <c r="DD14" s="44">
        <v>191084</v>
      </c>
      <c r="DE14" s="44">
        <v>193665</v>
      </c>
      <c r="DF14" s="44">
        <v>195469</v>
      </c>
      <c r="DG14" s="44">
        <v>197701</v>
      </c>
      <c r="DH14" s="11">
        <v>199432</v>
      </c>
      <c r="DI14" s="11">
        <v>202863</v>
      </c>
      <c r="DJ14" s="11">
        <v>208443</v>
      </c>
      <c r="DK14" s="11">
        <v>208714</v>
      </c>
      <c r="DL14" s="11">
        <v>209523</v>
      </c>
      <c r="DM14" s="11">
        <v>208247</v>
      </c>
      <c r="DN14" s="11">
        <v>201680</v>
      </c>
      <c r="DO14" s="11">
        <v>193146</v>
      </c>
      <c r="DP14" s="11">
        <v>196046</v>
      </c>
    </row>
    <row r="15" spans="1:129" ht="17.25" customHeight="1">
      <c r="A15" s="39">
        <v>11</v>
      </c>
      <c r="B15" s="40" t="s">
        <v>51</v>
      </c>
      <c r="C15" s="41">
        <v>3</v>
      </c>
      <c r="D15" s="41">
        <v>5</v>
      </c>
      <c r="E15" s="41">
        <v>7</v>
      </c>
      <c r="F15" s="41">
        <v>5</v>
      </c>
      <c r="G15" s="41">
        <v>4</v>
      </c>
      <c r="H15" s="41">
        <v>9</v>
      </c>
      <c r="I15" s="41">
        <v>4</v>
      </c>
      <c r="J15" s="41">
        <v>11</v>
      </c>
      <c r="K15" s="41">
        <v>16</v>
      </c>
      <c r="L15" s="41">
        <v>7</v>
      </c>
      <c r="M15" s="41">
        <v>10</v>
      </c>
      <c r="N15" s="41">
        <v>18</v>
      </c>
      <c r="O15" s="41">
        <v>4</v>
      </c>
      <c r="P15" s="41">
        <v>13</v>
      </c>
      <c r="Q15" s="41">
        <v>19</v>
      </c>
      <c r="R15" s="83">
        <v>7</v>
      </c>
      <c r="S15" s="83">
        <v>17</v>
      </c>
      <c r="T15" s="83">
        <v>25</v>
      </c>
      <c r="U15" s="41">
        <v>8</v>
      </c>
      <c r="V15" s="41">
        <v>11</v>
      </c>
      <c r="W15" s="41">
        <v>19</v>
      </c>
      <c r="X15" s="41">
        <v>5</v>
      </c>
      <c r="Y15" s="41">
        <v>15</v>
      </c>
      <c r="Z15" s="41">
        <v>20</v>
      </c>
      <c r="AA15" s="41">
        <v>3</v>
      </c>
      <c r="AB15" s="41">
        <v>22</v>
      </c>
      <c r="AC15" s="41">
        <v>24</v>
      </c>
      <c r="AD15" s="41"/>
      <c r="AE15" s="41"/>
      <c r="AF15" s="41"/>
      <c r="AG15" s="41">
        <v>5</v>
      </c>
      <c r="AH15" s="41">
        <v>25</v>
      </c>
      <c r="AI15" s="41">
        <f t="shared" si="11"/>
        <v>30</v>
      </c>
      <c r="AJ15" s="41">
        <v>8</v>
      </c>
      <c r="AK15" s="41">
        <v>19</v>
      </c>
      <c r="AL15" s="41">
        <f t="shared" si="12"/>
        <v>27</v>
      </c>
      <c r="AM15" s="41">
        <v>10</v>
      </c>
      <c r="AN15" s="41">
        <v>14</v>
      </c>
      <c r="AO15" s="41">
        <v>24</v>
      </c>
      <c r="AP15" s="41">
        <v>7</v>
      </c>
      <c r="AQ15" s="41">
        <v>12</v>
      </c>
      <c r="AR15" s="41">
        <v>19</v>
      </c>
      <c r="AS15" s="41"/>
      <c r="AT15" s="41"/>
      <c r="AU15" s="41"/>
      <c r="AV15" s="41"/>
      <c r="AW15" s="41"/>
      <c r="AX15" s="41"/>
      <c r="AY15" s="41"/>
      <c r="AZ15" s="41"/>
      <c r="BA15" s="41"/>
      <c r="BC15" s="42"/>
      <c r="BD15" s="42">
        <f t="shared" ref="BD15:BD46" si="45">D15/$DC15*100000*2</f>
        <v>150.42117930204574</v>
      </c>
      <c r="BE15" s="42">
        <f t="shared" si="14"/>
        <v>105.29482551143201</v>
      </c>
      <c r="BF15" s="42">
        <f t="shared" si="1"/>
        <v>154.75085112968122</v>
      </c>
      <c r="BG15" s="42">
        <f t="shared" si="2"/>
        <v>123.80068090374498</v>
      </c>
      <c r="BH15" s="42">
        <f t="shared" si="15"/>
        <v>139.27576601671311</v>
      </c>
      <c r="BI15" s="42">
        <f t="shared" si="3"/>
        <v>125.70710245128851</v>
      </c>
      <c r="BJ15" s="42">
        <f t="shared" si="4"/>
        <v>345.69453174104336</v>
      </c>
      <c r="BK15" s="42">
        <f t="shared" si="16"/>
        <v>251.41420490257701</v>
      </c>
      <c r="BL15" s="42">
        <f t="shared" si="5"/>
        <v>225.04420511171838</v>
      </c>
      <c r="BM15" s="42">
        <f t="shared" si="6"/>
        <v>321.49172158816907</v>
      </c>
      <c r="BN15" s="42">
        <f t="shared" si="17"/>
        <v>289.34254942935218</v>
      </c>
      <c r="BO15" s="42">
        <f t="shared" si="7"/>
        <v>131.44922773578705</v>
      </c>
      <c r="BP15" s="42">
        <f t="shared" si="8"/>
        <v>427.20999014130791</v>
      </c>
      <c r="BQ15" s="42">
        <f t="shared" si="18"/>
        <v>312.19191587249423</v>
      </c>
      <c r="BR15" s="42">
        <f t="shared" si="19"/>
        <v>235.21505376344086</v>
      </c>
      <c r="BS15" s="42">
        <f t="shared" si="20"/>
        <v>571.23655913978496</v>
      </c>
      <c r="BT15" s="42">
        <f t="shared" si="9"/>
        <v>420.02688172043008</v>
      </c>
      <c r="BU15" s="42">
        <f t="shared" si="21"/>
        <v>271.60074690205397</v>
      </c>
      <c r="BV15" s="42">
        <f t="shared" si="22"/>
        <v>373.45102699032418</v>
      </c>
      <c r="BW15" s="42">
        <f t="shared" si="23"/>
        <v>322.52588694618908</v>
      </c>
      <c r="BX15" s="42">
        <f t="shared" si="24"/>
        <v>162.57519102584945</v>
      </c>
      <c r="BY15" s="42">
        <f t="shared" si="25"/>
        <v>487.7255730775484</v>
      </c>
      <c r="BZ15" s="42">
        <f t="shared" si="26"/>
        <v>325.1503820516989</v>
      </c>
      <c r="CA15" s="42">
        <f>AA15/$DK15*100000*2</f>
        <v>97.024579560155246</v>
      </c>
      <c r="CB15" s="42">
        <f t="shared" si="28"/>
        <v>711.51358344113839</v>
      </c>
      <c r="CC15" s="42">
        <f t="shared" si="29"/>
        <v>388.09831824062098</v>
      </c>
      <c r="CD15" s="42">
        <f t="shared" si="30"/>
        <v>0</v>
      </c>
      <c r="CE15" s="42">
        <f t="shared" si="31"/>
        <v>0</v>
      </c>
      <c r="CF15" s="42">
        <f t="shared" si="32"/>
        <v>0</v>
      </c>
      <c r="CG15" s="42">
        <f t="shared" si="33"/>
        <v>163.90755613833798</v>
      </c>
      <c r="CH15" s="42">
        <f t="shared" si="34"/>
        <v>819.53778069168982</v>
      </c>
      <c r="CI15" s="42">
        <f t="shared" si="35"/>
        <v>491.72266841501397</v>
      </c>
      <c r="CJ15" s="42">
        <f t="shared" si="36"/>
        <v>263.54801515401084</v>
      </c>
      <c r="CK15" s="42">
        <f t="shared" si="37"/>
        <v>625.92653599077585</v>
      </c>
      <c r="CL15" s="42">
        <f t="shared" si="38"/>
        <v>889.4745511447868</v>
      </c>
      <c r="CM15" s="42">
        <f t="shared" si="39"/>
        <v>327.33224222585926</v>
      </c>
      <c r="CN15" s="42">
        <f t="shared" si="40"/>
        <v>458.26513911620293</v>
      </c>
      <c r="CO15" s="42">
        <f t="shared" si="41"/>
        <v>392.79869067103107</v>
      </c>
      <c r="CP15" s="42">
        <f t="shared" si="42"/>
        <v>231.78807947019871</v>
      </c>
      <c r="CQ15" s="42">
        <f t="shared" si="43"/>
        <v>397.35099337748346</v>
      </c>
      <c r="CR15" s="42">
        <f t="shared" si="44"/>
        <v>314.56953642384104</v>
      </c>
      <c r="CS15" s="42"/>
      <c r="CT15" s="42"/>
      <c r="CU15" s="42"/>
      <c r="CV15" s="42"/>
      <c r="CW15" s="42"/>
      <c r="CX15" s="42"/>
      <c r="CY15" s="42"/>
      <c r="CZ15" s="42"/>
      <c r="DA15" s="42"/>
      <c r="DB15" s="43"/>
      <c r="DC15" s="44">
        <v>6648</v>
      </c>
      <c r="DD15" s="44">
        <v>6462</v>
      </c>
      <c r="DE15" s="44">
        <v>6364</v>
      </c>
      <c r="DF15" s="44">
        <v>6221</v>
      </c>
      <c r="DG15" s="44">
        <v>6086</v>
      </c>
      <c r="DH15" s="11">
        <v>5952</v>
      </c>
      <c r="DI15" s="11">
        <v>5891</v>
      </c>
      <c r="DJ15" s="11">
        <v>6151</v>
      </c>
      <c r="DK15" s="11">
        <v>6184</v>
      </c>
      <c r="DL15" s="11">
        <v>6124</v>
      </c>
      <c r="DM15" s="11">
        <v>6101</v>
      </c>
      <c r="DN15" s="11">
        <v>6071</v>
      </c>
      <c r="DO15" s="11">
        <v>6110</v>
      </c>
      <c r="DP15" s="11">
        <v>6040</v>
      </c>
    </row>
    <row r="16" spans="1:129" ht="17.25" customHeight="1">
      <c r="A16" s="39">
        <v>12</v>
      </c>
      <c r="B16" s="40" t="s">
        <v>52</v>
      </c>
      <c r="C16" s="41">
        <v>19</v>
      </c>
      <c r="D16" s="41">
        <v>35</v>
      </c>
      <c r="E16" s="41">
        <v>54</v>
      </c>
      <c r="F16" s="41">
        <v>19</v>
      </c>
      <c r="G16" s="41">
        <v>66</v>
      </c>
      <c r="H16" s="41">
        <v>86</v>
      </c>
      <c r="I16" s="41">
        <v>28</v>
      </c>
      <c r="J16" s="41">
        <v>123</v>
      </c>
      <c r="K16" s="41">
        <v>153</v>
      </c>
      <c r="L16" s="41">
        <v>33</v>
      </c>
      <c r="M16" s="41">
        <v>133</v>
      </c>
      <c r="N16" s="41">
        <v>170</v>
      </c>
      <c r="O16" s="41">
        <v>47</v>
      </c>
      <c r="P16" s="41">
        <v>153</v>
      </c>
      <c r="Q16" s="41">
        <v>202</v>
      </c>
      <c r="R16" s="83">
        <v>70</v>
      </c>
      <c r="S16" s="83">
        <v>185</v>
      </c>
      <c r="T16" s="83">
        <v>263</v>
      </c>
      <c r="U16" s="41">
        <v>40</v>
      </c>
      <c r="V16" s="41">
        <v>168</v>
      </c>
      <c r="W16" s="41">
        <v>210</v>
      </c>
      <c r="X16" s="41">
        <v>49</v>
      </c>
      <c r="Y16" s="41">
        <v>147</v>
      </c>
      <c r="Z16" s="41">
        <v>198</v>
      </c>
      <c r="AA16" s="41">
        <v>55</v>
      </c>
      <c r="AB16" s="41">
        <v>202</v>
      </c>
      <c r="AC16" s="41">
        <v>257</v>
      </c>
      <c r="AD16" s="41">
        <v>46</v>
      </c>
      <c r="AE16" s="41">
        <v>164</v>
      </c>
      <c r="AF16" s="41">
        <v>211</v>
      </c>
      <c r="AG16" s="41">
        <v>33</v>
      </c>
      <c r="AH16" s="41">
        <v>162</v>
      </c>
      <c r="AI16" s="41">
        <f t="shared" si="11"/>
        <v>195</v>
      </c>
      <c r="AJ16" s="41">
        <v>53</v>
      </c>
      <c r="AK16" s="41">
        <v>169</v>
      </c>
      <c r="AL16" s="41">
        <f t="shared" si="12"/>
        <v>222</v>
      </c>
      <c r="AM16" s="41">
        <v>54</v>
      </c>
      <c r="AN16" s="41">
        <v>124</v>
      </c>
      <c r="AO16" s="41">
        <v>178</v>
      </c>
      <c r="AP16" s="41">
        <v>43</v>
      </c>
      <c r="AQ16" s="41">
        <v>161</v>
      </c>
      <c r="AR16" s="41">
        <v>204</v>
      </c>
      <c r="AS16" s="41"/>
      <c r="AT16" s="41"/>
      <c r="AU16" s="41"/>
      <c r="AV16" s="41"/>
      <c r="AW16" s="41"/>
      <c r="AX16" s="41"/>
      <c r="AY16" s="41"/>
      <c r="AZ16" s="41"/>
      <c r="BA16" s="41"/>
      <c r="BC16" s="42">
        <f t="shared" ref="BC16:BC32" si="46">C16/$DC16*100000*2</f>
        <v>102.73880011896071</v>
      </c>
      <c r="BD16" s="42">
        <f t="shared" si="45"/>
        <v>189.25568442966448</v>
      </c>
      <c r="BE16" s="42">
        <f t="shared" si="14"/>
        <v>145.99724227431261</v>
      </c>
      <c r="BF16" s="42">
        <f t="shared" si="1"/>
        <v>103.64107459429975</v>
      </c>
      <c r="BG16" s="42">
        <f t="shared" si="2"/>
        <v>360.01636438019909</v>
      </c>
      <c r="BH16" s="42">
        <f t="shared" si="15"/>
        <v>234.55611618709941</v>
      </c>
      <c r="BI16" s="42">
        <f t="shared" si="3"/>
        <v>151.53975212426261</v>
      </c>
      <c r="BJ16" s="42">
        <f t="shared" si="4"/>
        <v>665.69248254586785</v>
      </c>
      <c r="BK16" s="42">
        <f t="shared" si="16"/>
        <v>414.02825133950319</v>
      </c>
      <c r="BL16" s="42">
        <f t="shared" si="5"/>
        <v>178.76973915869877</v>
      </c>
      <c r="BM16" s="42">
        <f t="shared" si="6"/>
        <v>720.49622145778596</v>
      </c>
      <c r="BN16" s="42">
        <f t="shared" si="17"/>
        <v>460.46750995422417</v>
      </c>
      <c r="BO16" s="42">
        <f t="shared" si="7"/>
        <v>254.87378324882729</v>
      </c>
      <c r="BP16" s="42">
        <f t="shared" si="8"/>
        <v>829.69550717171444</v>
      </c>
      <c r="BQ16" s="42">
        <f t="shared" si="18"/>
        <v>547.70749166237351</v>
      </c>
      <c r="BR16" s="42">
        <f t="shared" si="19"/>
        <v>380.9834816447601</v>
      </c>
      <c r="BS16" s="42">
        <f t="shared" si="20"/>
        <v>1006.8849157754375</v>
      </c>
      <c r="BT16" s="42">
        <f t="shared" si="9"/>
        <v>715.70468337551358</v>
      </c>
      <c r="BU16" s="42">
        <f t="shared" si="21"/>
        <v>216.96680407897591</v>
      </c>
      <c r="BV16" s="42">
        <f t="shared" si="22"/>
        <v>911.26057713169882</v>
      </c>
      <c r="BW16" s="42">
        <f t="shared" si="23"/>
        <v>569.53786070731178</v>
      </c>
      <c r="BX16" s="42">
        <f t="shared" si="24"/>
        <v>261.59143688439258</v>
      </c>
      <c r="BY16" s="42">
        <f t="shared" si="25"/>
        <v>784.77431065317774</v>
      </c>
      <c r="BZ16" s="42">
        <f t="shared" si="26"/>
        <v>528.52147452152792</v>
      </c>
      <c r="CA16" s="42">
        <f t="shared" si="27"/>
        <v>292.61545009576508</v>
      </c>
      <c r="CB16" s="42">
        <f t="shared" si="28"/>
        <v>1074.6967439880825</v>
      </c>
      <c r="CC16" s="42">
        <f t="shared" si="29"/>
        <v>683.65609704192377</v>
      </c>
      <c r="CD16" s="42">
        <f t="shared" si="30"/>
        <v>244.53777045345808</v>
      </c>
      <c r="CE16" s="42">
        <f t="shared" si="31"/>
        <v>871.83031205145937</v>
      </c>
      <c r="CF16" s="42">
        <f t="shared" si="32"/>
        <v>560.842060496518</v>
      </c>
      <c r="CG16" s="42">
        <f t="shared" si="33"/>
        <v>175.18248175182481</v>
      </c>
      <c r="CH16" s="42">
        <f t="shared" si="34"/>
        <v>859.98672859986732</v>
      </c>
      <c r="CI16" s="42">
        <f t="shared" si="35"/>
        <v>517.58460517584604</v>
      </c>
      <c r="CJ16" s="42">
        <f t="shared" si="36"/>
        <v>280.70547110852181</v>
      </c>
      <c r="CK16" s="42">
        <f t="shared" si="37"/>
        <v>895.07970976113552</v>
      </c>
      <c r="CL16" s="42">
        <f t="shared" si="38"/>
        <v>1175.7851808696573</v>
      </c>
      <c r="CM16" s="42">
        <f t="shared" ref="CM16:CM79" si="47">AM16/$DO16*100000*2</f>
        <v>280.4757700098686</v>
      </c>
      <c r="CN16" s="42">
        <f t="shared" ref="CN16:CN79" si="48">AN16/$DO16*100000*2</f>
        <v>644.05547187451305</v>
      </c>
      <c r="CO16" s="42">
        <f t="shared" si="41"/>
        <v>462.26562094219076</v>
      </c>
      <c r="CP16" s="42">
        <f t="shared" si="42"/>
        <v>224.54894383665368</v>
      </c>
      <c r="CQ16" s="42">
        <f t="shared" si="43"/>
        <v>840.75302227212194</v>
      </c>
      <c r="CR16" s="42">
        <f t="shared" si="44"/>
        <v>532.65098305438789</v>
      </c>
      <c r="CS16" s="42"/>
      <c r="CT16" s="42"/>
      <c r="CU16" s="42"/>
      <c r="CV16" s="42"/>
      <c r="CW16" s="42"/>
      <c r="CX16" s="42"/>
      <c r="CY16" s="42"/>
      <c r="CZ16" s="42"/>
      <c r="DA16" s="42"/>
      <c r="DB16" s="43"/>
      <c r="DC16" s="44">
        <v>36987</v>
      </c>
      <c r="DD16" s="44">
        <v>36665</v>
      </c>
      <c r="DE16" s="44">
        <v>36954</v>
      </c>
      <c r="DF16" s="44">
        <v>36919</v>
      </c>
      <c r="DG16" s="44">
        <v>36881</v>
      </c>
      <c r="DH16" s="11">
        <v>36747</v>
      </c>
      <c r="DI16" s="11">
        <v>36872</v>
      </c>
      <c r="DJ16" s="11">
        <v>37463</v>
      </c>
      <c r="DK16" s="11">
        <v>37592</v>
      </c>
      <c r="DL16" s="11">
        <v>37622</v>
      </c>
      <c r="DM16" s="11">
        <v>37675</v>
      </c>
      <c r="DN16" s="11">
        <v>37762</v>
      </c>
      <c r="DO16" s="11">
        <v>38506</v>
      </c>
      <c r="DP16" s="11">
        <v>38299</v>
      </c>
    </row>
    <row r="17" spans="1:120" ht="17.25" customHeight="1">
      <c r="A17" s="39">
        <v>13</v>
      </c>
      <c r="B17" s="40" t="s">
        <v>40</v>
      </c>
      <c r="C17" s="41">
        <v>70</v>
      </c>
      <c r="D17" s="41">
        <v>151</v>
      </c>
      <c r="E17" s="41">
        <v>226</v>
      </c>
      <c r="F17" s="41">
        <v>99</v>
      </c>
      <c r="G17" s="41">
        <v>269</v>
      </c>
      <c r="H17" s="41">
        <v>376</v>
      </c>
      <c r="I17" s="41">
        <v>126</v>
      </c>
      <c r="J17" s="41">
        <v>304</v>
      </c>
      <c r="K17" s="41">
        <v>431</v>
      </c>
      <c r="L17" s="41">
        <v>135</v>
      </c>
      <c r="M17" s="41">
        <v>329</v>
      </c>
      <c r="N17" s="41">
        <v>469</v>
      </c>
      <c r="O17" s="41">
        <v>132</v>
      </c>
      <c r="P17" s="41">
        <v>295</v>
      </c>
      <c r="Q17" s="41">
        <v>436</v>
      </c>
      <c r="R17" s="83">
        <v>145</v>
      </c>
      <c r="S17" s="83">
        <v>389</v>
      </c>
      <c r="T17" s="83">
        <v>543</v>
      </c>
      <c r="U17" s="41">
        <v>144</v>
      </c>
      <c r="V17" s="41">
        <v>363</v>
      </c>
      <c r="W17" s="41">
        <v>514</v>
      </c>
      <c r="X17" s="41">
        <v>107</v>
      </c>
      <c r="Y17" s="41">
        <v>312</v>
      </c>
      <c r="Z17" s="41">
        <v>421</v>
      </c>
      <c r="AA17" s="41">
        <v>94</v>
      </c>
      <c r="AB17" s="41">
        <v>328</v>
      </c>
      <c r="AC17" s="41">
        <v>423</v>
      </c>
      <c r="AD17" s="41">
        <v>115</v>
      </c>
      <c r="AE17" s="41">
        <v>395</v>
      </c>
      <c r="AF17" s="41">
        <v>511</v>
      </c>
      <c r="AG17" s="41">
        <v>141</v>
      </c>
      <c r="AH17" s="41">
        <v>369</v>
      </c>
      <c r="AI17" s="41">
        <f t="shared" si="11"/>
        <v>510</v>
      </c>
      <c r="AJ17" s="41">
        <v>150</v>
      </c>
      <c r="AK17" s="41">
        <v>452</v>
      </c>
      <c r="AL17" s="41">
        <f t="shared" si="12"/>
        <v>602</v>
      </c>
      <c r="AM17" s="41">
        <v>141</v>
      </c>
      <c r="AN17" s="41">
        <v>424</v>
      </c>
      <c r="AO17" s="41">
        <v>565</v>
      </c>
      <c r="AP17" s="41">
        <v>135</v>
      </c>
      <c r="AQ17" s="41">
        <v>503</v>
      </c>
      <c r="AR17" s="41">
        <v>638</v>
      </c>
      <c r="AS17" s="41"/>
      <c r="AT17" s="41"/>
      <c r="AU17" s="41"/>
      <c r="AV17" s="41"/>
      <c r="AW17" s="41"/>
      <c r="AX17" s="41"/>
      <c r="AY17" s="41"/>
      <c r="AZ17" s="41"/>
      <c r="BA17" s="41"/>
      <c r="BC17" s="42">
        <f t="shared" si="46"/>
        <v>195.25801952580196</v>
      </c>
      <c r="BD17" s="42">
        <f t="shared" si="45"/>
        <v>421.19944211994419</v>
      </c>
      <c r="BE17" s="42">
        <f t="shared" si="14"/>
        <v>315.20223152022317</v>
      </c>
      <c r="BF17" s="42">
        <f t="shared" si="1"/>
        <v>261.99833273788255</v>
      </c>
      <c r="BG17" s="42">
        <f t="shared" si="2"/>
        <v>711.89445966151936</v>
      </c>
      <c r="BH17" s="42">
        <f t="shared" si="15"/>
        <v>497.5321874214336</v>
      </c>
      <c r="BI17" s="42">
        <f t="shared" si="3"/>
        <v>314.66959692323059</v>
      </c>
      <c r="BJ17" s="42">
        <f t="shared" si="4"/>
        <v>759.20283702112783</v>
      </c>
      <c r="BK17" s="42">
        <f t="shared" si="16"/>
        <v>538.18490584885865</v>
      </c>
      <c r="BL17" s="42">
        <f t="shared" si="5"/>
        <v>321.1800392553381</v>
      </c>
      <c r="BM17" s="42">
        <f t="shared" si="6"/>
        <v>782.72765122226849</v>
      </c>
      <c r="BN17" s="42">
        <f t="shared" si="17"/>
        <v>557.90162374353179</v>
      </c>
      <c r="BO17" s="42">
        <f t="shared" si="7"/>
        <v>303.42037513791831</v>
      </c>
      <c r="BP17" s="42">
        <f t="shared" si="8"/>
        <v>678.09856564913571</v>
      </c>
      <c r="BQ17" s="42">
        <f t="shared" si="18"/>
        <v>501.10334681868335</v>
      </c>
      <c r="BR17" s="42">
        <f t="shared" si="19"/>
        <v>319.08806830685268</v>
      </c>
      <c r="BS17" s="42">
        <f t="shared" si="20"/>
        <v>856.03626600941857</v>
      </c>
      <c r="BT17" s="42">
        <f t="shared" si="9"/>
        <v>597.46490031248629</v>
      </c>
      <c r="BU17" s="42">
        <f t="shared" si="21"/>
        <v>300.02500208350699</v>
      </c>
      <c r="BV17" s="42">
        <f t="shared" si="22"/>
        <v>756.31302608550709</v>
      </c>
      <c r="BW17" s="42">
        <f t="shared" si="23"/>
        <v>535.46128844070336</v>
      </c>
      <c r="BX17" s="42">
        <f t="shared" si="24"/>
        <v>208.74790276639746</v>
      </c>
      <c r="BY17" s="42">
        <f t="shared" si="25"/>
        <v>608.68547348706545</v>
      </c>
      <c r="BZ17" s="42">
        <f t="shared" si="26"/>
        <v>410.66760310585664</v>
      </c>
      <c r="CA17" s="42">
        <f t="shared" si="27"/>
        <v>175.50410754294251</v>
      </c>
      <c r="CB17" s="42">
        <f t="shared" si="28"/>
        <v>612.39731142643757</v>
      </c>
      <c r="CC17" s="42">
        <f t="shared" si="29"/>
        <v>394.88424197162061</v>
      </c>
      <c r="CD17" s="42">
        <f t="shared" si="30"/>
        <v>205.06602234328054</v>
      </c>
      <c r="CE17" s="42">
        <f t="shared" si="31"/>
        <v>704.35720717909396</v>
      </c>
      <c r="CF17" s="42">
        <f t="shared" si="32"/>
        <v>455.60320616267978</v>
      </c>
      <c r="CG17" s="42">
        <f t="shared" si="33"/>
        <v>242.69964627817512</v>
      </c>
      <c r="CH17" s="42">
        <f t="shared" si="34"/>
        <v>635.1501381322455</v>
      </c>
      <c r="CI17" s="42">
        <f t="shared" si="35"/>
        <v>438.92489220521031</v>
      </c>
      <c r="CJ17" s="42">
        <f t="shared" si="36"/>
        <v>252.79123657046557</v>
      </c>
      <c r="CK17" s="42">
        <f t="shared" si="37"/>
        <v>761.74425953233617</v>
      </c>
      <c r="CL17" s="42">
        <f t="shared" si="38"/>
        <v>1014.5354961028019</v>
      </c>
      <c r="CM17" s="42">
        <f t="shared" si="47"/>
        <v>229.23101934644771</v>
      </c>
      <c r="CN17" s="42">
        <f t="shared" si="48"/>
        <v>689.3188099496017</v>
      </c>
      <c r="CO17" s="42">
        <f t="shared" si="41"/>
        <v>459.27491464802472</v>
      </c>
      <c r="CP17" s="42">
        <f t="shared" si="42"/>
        <v>212.66540642722117</v>
      </c>
      <c r="CQ17" s="42">
        <f t="shared" si="43"/>
        <v>792.37555135475736</v>
      </c>
      <c r="CR17" s="42">
        <f t="shared" si="44"/>
        <v>502.52047889098935</v>
      </c>
      <c r="CS17" s="42"/>
      <c r="CT17" s="42"/>
      <c r="CU17" s="42"/>
      <c r="CV17" s="42"/>
      <c r="CW17" s="42"/>
      <c r="CX17" s="42"/>
      <c r="CY17" s="42"/>
      <c r="CZ17" s="42"/>
      <c r="DA17" s="42"/>
      <c r="DB17" s="43"/>
      <c r="DC17" s="44">
        <v>71700</v>
      </c>
      <c r="DD17" s="44">
        <v>75573</v>
      </c>
      <c r="DE17" s="44">
        <v>80084</v>
      </c>
      <c r="DF17" s="44">
        <v>84065</v>
      </c>
      <c r="DG17" s="44">
        <v>87008</v>
      </c>
      <c r="DH17" s="11">
        <v>90884</v>
      </c>
      <c r="DI17" s="11">
        <v>95992</v>
      </c>
      <c r="DJ17" s="11">
        <v>102516</v>
      </c>
      <c r="DK17" s="11">
        <v>107120</v>
      </c>
      <c r="DL17" s="11">
        <v>112159</v>
      </c>
      <c r="DM17" s="11">
        <v>116193</v>
      </c>
      <c r="DN17" s="11">
        <v>118675</v>
      </c>
      <c r="DO17" s="11">
        <v>123020</v>
      </c>
      <c r="DP17" s="11">
        <v>126960</v>
      </c>
    </row>
    <row r="18" spans="1:120" ht="17.25" customHeight="1">
      <c r="A18" s="39">
        <v>14</v>
      </c>
      <c r="B18" s="40" t="s">
        <v>41</v>
      </c>
      <c r="C18" s="41">
        <v>240</v>
      </c>
      <c r="D18" s="41">
        <v>584</v>
      </c>
      <c r="E18" s="41">
        <v>840</v>
      </c>
      <c r="F18" s="41">
        <v>311</v>
      </c>
      <c r="G18" s="41">
        <v>829</v>
      </c>
      <c r="H18" s="41">
        <v>1157</v>
      </c>
      <c r="I18" s="41">
        <v>370</v>
      </c>
      <c r="J18" s="41">
        <v>936</v>
      </c>
      <c r="K18" s="41">
        <v>1323</v>
      </c>
      <c r="L18" s="41">
        <v>410</v>
      </c>
      <c r="M18" s="41">
        <v>993</v>
      </c>
      <c r="N18" s="41">
        <v>1422</v>
      </c>
      <c r="O18" s="41">
        <v>446</v>
      </c>
      <c r="P18" s="41">
        <v>1022</v>
      </c>
      <c r="Q18" s="41">
        <v>1486</v>
      </c>
      <c r="R18" s="83">
        <v>485</v>
      </c>
      <c r="S18" s="83">
        <v>1230</v>
      </c>
      <c r="T18" s="83">
        <v>1734</v>
      </c>
      <c r="U18" s="41">
        <v>623</v>
      </c>
      <c r="V18" s="41">
        <v>1408</v>
      </c>
      <c r="W18" s="41">
        <v>2043</v>
      </c>
      <c r="X18" s="41">
        <v>488</v>
      </c>
      <c r="Y18" s="41">
        <v>1329</v>
      </c>
      <c r="Z18" s="41">
        <v>1821</v>
      </c>
      <c r="AA18" s="41">
        <v>439</v>
      </c>
      <c r="AB18" s="41">
        <v>1253</v>
      </c>
      <c r="AC18" s="41">
        <v>1695</v>
      </c>
      <c r="AD18" s="41">
        <v>441</v>
      </c>
      <c r="AE18" s="41">
        <v>1313</v>
      </c>
      <c r="AF18" s="41">
        <v>1756</v>
      </c>
      <c r="AG18" s="41">
        <v>505</v>
      </c>
      <c r="AH18" s="41">
        <v>1362</v>
      </c>
      <c r="AI18" s="41">
        <f t="shared" si="11"/>
        <v>1867</v>
      </c>
      <c r="AJ18" s="41">
        <v>416</v>
      </c>
      <c r="AK18" s="41">
        <v>1367</v>
      </c>
      <c r="AL18" s="41">
        <f t="shared" si="12"/>
        <v>1783</v>
      </c>
      <c r="AM18" s="41">
        <v>480</v>
      </c>
      <c r="AN18" s="41">
        <v>1547</v>
      </c>
      <c r="AO18" s="41">
        <v>2033</v>
      </c>
      <c r="AP18" s="41">
        <v>551</v>
      </c>
      <c r="AQ18" s="41">
        <v>1633</v>
      </c>
      <c r="AR18" s="41">
        <v>2184</v>
      </c>
      <c r="AS18" s="41"/>
      <c r="AT18" s="41"/>
      <c r="AU18" s="41"/>
      <c r="AV18" s="41"/>
      <c r="AW18" s="41"/>
      <c r="AX18" s="41"/>
      <c r="AY18" s="41"/>
      <c r="AZ18" s="41"/>
      <c r="BA18" s="41"/>
      <c r="BC18" s="42">
        <f t="shared" si="46"/>
        <v>188.81581017717218</v>
      </c>
      <c r="BD18" s="42">
        <f t="shared" si="45"/>
        <v>459.45180476445228</v>
      </c>
      <c r="BE18" s="42">
        <f t="shared" si="14"/>
        <v>330.42766781005128</v>
      </c>
      <c r="BF18" s="42">
        <f t="shared" si="1"/>
        <v>238.85961813182593</v>
      </c>
      <c r="BG18" s="42">
        <f t="shared" si="2"/>
        <v>636.70296923242347</v>
      </c>
      <c r="BH18" s="42">
        <f t="shared" si="15"/>
        <v>444.30961121948974</v>
      </c>
      <c r="BI18" s="42">
        <f t="shared" si="3"/>
        <v>276.2307198423245</v>
      </c>
      <c r="BJ18" s="42">
        <f t="shared" si="4"/>
        <v>698.78906424977231</v>
      </c>
      <c r="BK18" s="42">
        <f t="shared" si="16"/>
        <v>493.85573290729099</v>
      </c>
      <c r="BL18" s="42">
        <f t="shared" si="5"/>
        <v>298.05609270271447</v>
      </c>
      <c r="BM18" s="42">
        <f t="shared" si="6"/>
        <v>721.87731720437932</v>
      </c>
      <c r="BN18" s="42">
        <f t="shared" si="17"/>
        <v>516.87288271129273</v>
      </c>
      <c r="BO18" s="42">
        <f t="shared" si="7"/>
        <v>314.73281230704089</v>
      </c>
      <c r="BP18" s="42">
        <f t="shared" si="8"/>
        <v>721.20388829102205</v>
      </c>
      <c r="BQ18" s="42">
        <f t="shared" si="18"/>
        <v>524.31946086128119</v>
      </c>
      <c r="BR18" s="42">
        <f t="shared" si="19"/>
        <v>331.95191146123864</v>
      </c>
      <c r="BS18" s="42">
        <f t="shared" si="20"/>
        <v>841.85742494293504</v>
      </c>
      <c r="BT18" s="42">
        <f t="shared" si="9"/>
        <v>593.40681904514202</v>
      </c>
      <c r="BU18" s="42">
        <f t="shared" si="21"/>
        <v>409.77271755609712</v>
      </c>
      <c r="BV18" s="42">
        <f t="shared" si="22"/>
        <v>926.09949649917291</v>
      </c>
      <c r="BW18" s="42">
        <f t="shared" si="23"/>
        <v>671.8825537456712</v>
      </c>
      <c r="BX18" s="42">
        <f t="shared" si="24"/>
        <v>298.12450363491968</v>
      </c>
      <c r="BY18" s="42">
        <f t="shared" si="25"/>
        <v>811.90054371067265</v>
      </c>
      <c r="BZ18" s="42">
        <f t="shared" si="26"/>
        <v>556.23434540900485</v>
      </c>
      <c r="CA18" s="42">
        <f t="shared" si="27"/>
        <v>257.91744879104868</v>
      </c>
      <c r="CB18" s="42">
        <f t="shared" si="28"/>
        <v>736.151624909303</v>
      </c>
      <c r="CC18" s="42">
        <f t="shared" si="29"/>
        <v>497.91580375948467</v>
      </c>
      <c r="CD18" s="42">
        <f t="shared" si="30"/>
        <v>249.24266401410679</v>
      </c>
      <c r="CE18" s="42">
        <f t="shared" si="31"/>
        <v>742.07623095356519</v>
      </c>
      <c r="CF18" s="42">
        <f t="shared" si="32"/>
        <v>496.22462359271145</v>
      </c>
      <c r="CG18" s="42">
        <f t="shared" si="33"/>
        <v>277.01590784421285</v>
      </c>
      <c r="CH18" s="42">
        <f t="shared" si="34"/>
        <v>747.12013165112455</v>
      </c>
      <c r="CI18" s="42">
        <f t="shared" si="35"/>
        <v>512.0680197476687</v>
      </c>
      <c r="CJ18" s="42">
        <f t="shared" si="36"/>
        <v>225.55922149536002</v>
      </c>
      <c r="CK18" s="42">
        <f t="shared" si="37"/>
        <v>741.20061486576242</v>
      </c>
      <c r="CL18" s="42">
        <f t="shared" si="38"/>
        <v>966.75983636112255</v>
      </c>
      <c r="CM18" s="42">
        <f t="shared" si="47"/>
        <v>253.65152507979454</v>
      </c>
      <c r="CN18" s="42">
        <f t="shared" si="48"/>
        <v>817.49772770508787</v>
      </c>
      <c r="CO18" s="42">
        <f t="shared" si="41"/>
        <v>537.15994842418991</v>
      </c>
      <c r="CP18" s="42">
        <f t="shared" si="42"/>
        <v>281.04358470837263</v>
      </c>
      <c r="CQ18" s="42">
        <f t="shared" si="43"/>
        <v>832.92953507944196</v>
      </c>
      <c r="CR18" s="42">
        <f t="shared" si="44"/>
        <v>556.98655989390727</v>
      </c>
      <c r="CS18" s="42"/>
      <c r="CT18" s="42"/>
      <c r="CU18" s="42"/>
      <c r="CV18" s="42"/>
      <c r="CW18" s="42"/>
      <c r="CX18" s="42"/>
      <c r="CY18" s="42"/>
      <c r="CZ18" s="42"/>
      <c r="DA18" s="42"/>
      <c r="DB18" s="43"/>
      <c r="DC18" s="44">
        <v>254216</v>
      </c>
      <c r="DD18" s="44">
        <v>260404</v>
      </c>
      <c r="DE18" s="44">
        <v>267892</v>
      </c>
      <c r="DF18" s="44">
        <v>275116</v>
      </c>
      <c r="DG18" s="44">
        <v>283415</v>
      </c>
      <c r="DH18" s="11">
        <v>292211</v>
      </c>
      <c r="DI18" s="11">
        <v>304071</v>
      </c>
      <c r="DJ18" s="11">
        <v>327380</v>
      </c>
      <c r="DK18" s="11">
        <v>340419</v>
      </c>
      <c r="DL18" s="11">
        <v>353872</v>
      </c>
      <c r="DM18" s="11">
        <v>364600</v>
      </c>
      <c r="DN18" s="11">
        <v>368861</v>
      </c>
      <c r="DO18" s="11">
        <v>378472</v>
      </c>
      <c r="DP18" s="11">
        <v>392110</v>
      </c>
    </row>
    <row r="19" spans="1:120" ht="17.25" customHeight="1">
      <c r="A19" s="39">
        <v>15</v>
      </c>
      <c r="B19" s="40" t="s">
        <v>53</v>
      </c>
      <c r="C19" s="41">
        <v>17</v>
      </c>
      <c r="D19" s="41">
        <v>48</v>
      </c>
      <c r="E19" s="41">
        <v>65</v>
      </c>
      <c r="F19" s="41">
        <v>13</v>
      </c>
      <c r="G19" s="41">
        <v>29</v>
      </c>
      <c r="H19" s="41">
        <v>43</v>
      </c>
      <c r="I19" s="41">
        <v>21</v>
      </c>
      <c r="J19" s="41">
        <v>71</v>
      </c>
      <c r="K19" s="41">
        <v>93</v>
      </c>
      <c r="L19" s="41">
        <v>19</v>
      </c>
      <c r="M19" s="41">
        <v>70</v>
      </c>
      <c r="N19" s="41">
        <v>90</v>
      </c>
      <c r="O19" s="41">
        <v>23</v>
      </c>
      <c r="P19" s="41">
        <v>52</v>
      </c>
      <c r="Q19" s="41">
        <v>75</v>
      </c>
      <c r="R19" s="83">
        <v>27</v>
      </c>
      <c r="S19" s="83">
        <v>92</v>
      </c>
      <c r="T19" s="83">
        <v>119</v>
      </c>
      <c r="U19" s="41">
        <v>37</v>
      </c>
      <c r="V19" s="41">
        <v>90</v>
      </c>
      <c r="W19" s="41">
        <v>128</v>
      </c>
      <c r="X19" s="41">
        <v>29</v>
      </c>
      <c r="Y19" s="41">
        <v>85</v>
      </c>
      <c r="Z19" s="41">
        <v>116</v>
      </c>
      <c r="AA19" s="41">
        <v>36</v>
      </c>
      <c r="AB19" s="41">
        <v>93</v>
      </c>
      <c r="AC19" s="41">
        <v>129</v>
      </c>
      <c r="AD19" s="41">
        <v>28</v>
      </c>
      <c r="AE19" s="41">
        <v>96</v>
      </c>
      <c r="AF19" s="41">
        <v>124</v>
      </c>
      <c r="AG19" s="41">
        <v>31</v>
      </c>
      <c r="AH19" s="41">
        <v>79</v>
      </c>
      <c r="AI19" s="41">
        <f t="shared" si="11"/>
        <v>110</v>
      </c>
      <c r="AJ19" s="41">
        <v>36</v>
      </c>
      <c r="AK19" s="41">
        <v>88</v>
      </c>
      <c r="AL19" s="41">
        <f t="shared" si="12"/>
        <v>124</v>
      </c>
      <c r="AM19" s="41">
        <v>18</v>
      </c>
      <c r="AN19" s="41">
        <v>81</v>
      </c>
      <c r="AO19" s="41">
        <v>99</v>
      </c>
      <c r="AP19" s="41">
        <v>27</v>
      </c>
      <c r="AQ19" s="41">
        <v>64</v>
      </c>
      <c r="AR19" s="41">
        <v>91</v>
      </c>
      <c r="AS19" s="41"/>
      <c r="AT19" s="41"/>
      <c r="AU19" s="41"/>
      <c r="AV19" s="41"/>
      <c r="AW19" s="41"/>
      <c r="AX19" s="41"/>
      <c r="AY19" s="41"/>
      <c r="AZ19" s="41"/>
      <c r="BA19" s="41"/>
      <c r="BC19" s="42">
        <f t="shared" si="46"/>
        <v>267.92750197005518</v>
      </c>
      <c r="BD19" s="42">
        <f t="shared" si="45"/>
        <v>756.50118203309694</v>
      </c>
      <c r="BE19" s="42">
        <f t="shared" si="14"/>
        <v>512.21434200157603</v>
      </c>
      <c r="BF19" s="42">
        <f t="shared" si="1"/>
        <v>207.15480838180224</v>
      </c>
      <c r="BG19" s="42">
        <f t="shared" si="2"/>
        <v>462.11457254402035</v>
      </c>
      <c r="BH19" s="42">
        <f t="shared" si="15"/>
        <v>342.60218309298062</v>
      </c>
      <c r="BI19" s="42">
        <f t="shared" si="3"/>
        <v>333.81020505484025</v>
      </c>
      <c r="BJ19" s="42">
        <f t="shared" si="4"/>
        <v>1128.5964075663646</v>
      </c>
      <c r="BK19" s="42">
        <f t="shared" si="16"/>
        <v>739.15116833571767</v>
      </c>
      <c r="BL19" s="42">
        <f t="shared" si="5"/>
        <v>301.53943818441513</v>
      </c>
      <c r="BM19" s="42">
        <f t="shared" si="6"/>
        <v>1110.9347722583718</v>
      </c>
      <c r="BN19" s="42">
        <f t="shared" si="17"/>
        <v>714.17235359466747</v>
      </c>
      <c r="BO19" s="42">
        <f t="shared" si="7"/>
        <v>364.90560050769477</v>
      </c>
      <c r="BP19" s="42">
        <f t="shared" si="8"/>
        <v>825.00396636522294</v>
      </c>
      <c r="BQ19" s="42">
        <f t="shared" si="18"/>
        <v>594.9547834364588</v>
      </c>
      <c r="BR19" s="42">
        <f t="shared" si="19"/>
        <v>429.42345924453281</v>
      </c>
      <c r="BS19" s="42">
        <f t="shared" si="20"/>
        <v>1463.2206759443341</v>
      </c>
      <c r="BT19" s="42">
        <f t="shared" si="9"/>
        <v>946.32206759443352</v>
      </c>
      <c r="BU19" s="42">
        <f t="shared" si="21"/>
        <v>585.07273877292857</v>
      </c>
      <c r="BV19" s="42">
        <f t="shared" si="22"/>
        <v>1423.1499051233395</v>
      </c>
      <c r="BW19" s="42">
        <f t="shared" si="23"/>
        <v>1012.0177103099304</v>
      </c>
      <c r="BX19" s="42">
        <f t="shared" si="24"/>
        <v>443.66251051786128</v>
      </c>
      <c r="BY19" s="42">
        <f t="shared" si="25"/>
        <v>1300.3901170351105</v>
      </c>
      <c r="BZ19" s="42">
        <f t="shared" si="26"/>
        <v>887.32502103572256</v>
      </c>
      <c r="CA19" s="42">
        <f t="shared" si="27"/>
        <v>545.08289802407444</v>
      </c>
      <c r="CB19" s="42">
        <f t="shared" si="28"/>
        <v>1408.1308198955257</v>
      </c>
      <c r="CC19" s="42">
        <f t="shared" si="29"/>
        <v>976.60685895980021</v>
      </c>
      <c r="CD19" s="42">
        <f t="shared" si="30"/>
        <v>424.69285605945703</v>
      </c>
      <c r="CE19" s="42">
        <f t="shared" si="31"/>
        <v>1456.0897922038525</v>
      </c>
      <c r="CF19" s="42">
        <f t="shared" si="32"/>
        <v>940.39132413165487</v>
      </c>
      <c r="CG19" s="42">
        <f t="shared" si="33"/>
        <v>473.57164680721053</v>
      </c>
      <c r="CH19" s="42">
        <f t="shared" si="34"/>
        <v>1206.8438741216009</v>
      </c>
      <c r="CI19" s="42">
        <f t="shared" si="35"/>
        <v>840.20776046440574</v>
      </c>
      <c r="CJ19" s="42">
        <f t="shared" si="36"/>
        <v>547.36201915767072</v>
      </c>
      <c r="CK19" s="42">
        <f t="shared" si="37"/>
        <v>1337.9960468298616</v>
      </c>
      <c r="CL19" s="42">
        <f t="shared" si="38"/>
        <v>1885.3580659875322</v>
      </c>
      <c r="CM19" s="42">
        <f t="shared" si="47"/>
        <v>266.64691504333013</v>
      </c>
      <c r="CN19" s="42">
        <f t="shared" si="48"/>
        <v>1199.9111176949855</v>
      </c>
      <c r="CO19" s="42">
        <f t="shared" si="41"/>
        <v>733.27901636915783</v>
      </c>
      <c r="CP19" s="42">
        <f t="shared" si="42"/>
        <v>397.81936054221308</v>
      </c>
      <c r="CQ19" s="42">
        <f t="shared" si="43"/>
        <v>942.97922498894934</v>
      </c>
      <c r="CR19" s="42">
        <f t="shared" si="44"/>
        <v>670.39929276558121</v>
      </c>
      <c r="CS19" s="42"/>
      <c r="CT19" s="42"/>
      <c r="CU19" s="42"/>
      <c r="CV19" s="42"/>
      <c r="CW19" s="42"/>
      <c r="CX19" s="42"/>
      <c r="CY19" s="42"/>
      <c r="CZ19" s="42"/>
      <c r="DA19" s="42"/>
      <c r="DB19" s="43"/>
      <c r="DC19" s="44">
        <v>12690</v>
      </c>
      <c r="DD19" s="44">
        <v>12551</v>
      </c>
      <c r="DE19" s="44">
        <v>12582</v>
      </c>
      <c r="DF19" s="44">
        <v>12602</v>
      </c>
      <c r="DG19" s="44">
        <v>12606</v>
      </c>
      <c r="DH19" s="11">
        <v>12575</v>
      </c>
      <c r="DI19" s="11">
        <v>12648</v>
      </c>
      <c r="DJ19" s="11">
        <v>13073</v>
      </c>
      <c r="DK19" s="11">
        <v>13209</v>
      </c>
      <c r="DL19" s="11">
        <v>13186</v>
      </c>
      <c r="DM19" s="11">
        <v>13092</v>
      </c>
      <c r="DN19" s="11">
        <v>13154</v>
      </c>
      <c r="DO19" s="11">
        <v>13501</v>
      </c>
      <c r="DP19" s="11">
        <v>13574</v>
      </c>
    </row>
    <row r="20" spans="1:120" ht="17.25" customHeight="1">
      <c r="A20" s="39">
        <v>16</v>
      </c>
      <c r="B20" s="40" t="s">
        <v>54</v>
      </c>
      <c r="C20" s="41">
        <v>11</v>
      </c>
      <c r="D20" s="41">
        <v>12</v>
      </c>
      <c r="E20" s="41">
        <v>24</v>
      </c>
      <c r="F20" s="41">
        <v>9</v>
      </c>
      <c r="G20" s="41">
        <v>55</v>
      </c>
      <c r="H20" s="41">
        <v>65</v>
      </c>
      <c r="I20" s="41">
        <v>25</v>
      </c>
      <c r="J20" s="41">
        <v>62</v>
      </c>
      <c r="K20" s="41">
        <v>90</v>
      </c>
      <c r="L20" s="41">
        <v>45</v>
      </c>
      <c r="M20" s="41">
        <v>87</v>
      </c>
      <c r="N20" s="41">
        <v>134</v>
      </c>
      <c r="O20" s="41">
        <v>29</v>
      </c>
      <c r="P20" s="41">
        <v>74</v>
      </c>
      <c r="Q20" s="41">
        <v>103</v>
      </c>
      <c r="R20" s="83">
        <v>40</v>
      </c>
      <c r="S20" s="83">
        <v>75</v>
      </c>
      <c r="T20" s="83">
        <v>118</v>
      </c>
      <c r="U20" s="41">
        <v>51</v>
      </c>
      <c r="V20" s="41">
        <v>93</v>
      </c>
      <c r="W20" s="41">
        <v>146</v>
      </c>
      <c r="X20" s="41">
        <v>26</v>
      </c>
      <c r="Y20" s="41">
        <v>80</v>
      </c>
      <c r="Z20" s="41">
        <v>107</v>
      </c>
      <c r="AA20" s="41">
        <v>38</v>
      </c>
      <c r="AB20" s="41">
        <v>101</v>
      </c>
      <c r="AC20" s="41">
        <v>139</v>
      </c>
      <c r="AD20" s="41">
        <v>25</v>
      </c>
      <c r="AE20" s="41">
        <v>90</v>
      </c>
      <c r="AF20" s="41">
        <v>115</v>
      </c>
      <c r="AG20" s="41">
        <v>35</v>
      </c>
      <c r="AH20" s="41">
        <v>118</v>
      </c>
      <c r="AI20" s="41">
        <f t="shared" si="11"/>
        <v>153</v>
      </c>
      <c r="AJ20" s="41">
        <v>34</v>
      </c>
      <c r="AK20" s="41">
        <v>102</v>
      </c>
      <c r="AL20" s="41">
        <f t="shared" si="12"/>
        <v>136</v>
      </c>
      <c r="AM20" s="41">
        <v>18</v>
      </c>
      <c r="AN20" s="41">
        <v>95</v>
      </c>
      <c r="AO20" s="41">
        <v>113</v>
      </c>
      <c r="AP20" s="41">
        <v>33</v>
      </c>
      <c r="AQ20" s="41">
        <v>122</v>
      </c>
      <c r="AR20" s="41">
        <v>155</v>
      </c>
      <c r="AS20" s="41"/>
      <c r="AT20" s="41"/>
      <c r="AU20" s="41"/>
      <c r="AV20" s="41"/>
      <c r="AW20" s="41"/>
      <c r="AX20" s="41"/>
      <c r="AY20" s="41"/>
      <c r="AZ20" s="41"/>
      <c r="BA20" s="41"/>
      <c r="BC20" s="42">
        <f t="shared" si="46"/>
        <v>105.86084111250121</v>
      </c>
      <c r="BD20" s="42">
        <f t="shared" si="45"/>
        <v>115.4845539409104</v>
      </c>
      <c r="BE20" s="42">
        <f t="shared" si="14"/>
        <v>115.4845539409104</v>
      </c>
      <c r="BF20" s="42">
        <f t="shared" si="1"/>
        <v>87.47205753717563</v>
      </c>
      <c r="BG20" s="42">
        <f t="shared" si="2"/>
        <v>534.55146272718434</v>
      </c>
      <c r="BH20" s="42">
        <f t="shared" si="15"/>
        <v>315.87131888424528</v>
      </c>
      <c r="BI20" s="42">
        <f t="shared" si="3"/>
        <v>241.13817217265495</v>
      </c>
      <c r="BJ20" s="42">
        <f t="shared" si="4"/>
        <v>598.02266698818426</v>
      </c>
      <c r="BK20" s="42">
        <f t="shared" si="16"/>
        <v>434.04870991077883</v>
      </c>
      <c r="BL20" s="42">
        <f t="shared" si="5"/>
        <v>434.90866917947233</v>
      </c>
      <c r="BM20" s="42">
        <f t="shared" si="6"/>
        <v>840.82342708031319</v>
      </c>
      <c r="BN20" s="42">
        <f t="shared" si="17"/>
        <v>647.53068522276988</v>
      </c>
      <c r="BO20" s="42">
        <f t="shared" si="7"/>
        <v>282.91302863274962</v>
      </c>
      <c r="BP20" s="42">
        <f t="shared" si="8"/>
        <v>721.91600409736111</v>
      </c>
      <c r="BQ20" s="42">
        <f t="shared" si="18"/>
        <v>502.41451636505536</v>
      </c>
      <c r="BR20" s="42">
        <f t="shared" si="19"/>
        <v>394.96420636879782</v>
      </c>
      <c r="BS20" s="42">
        <f t="shared" si="20"/>
        <v>740.55788694149601</v>
      </c>
      <c r="BT20" s="42">
        <f t="shared" si="9"/>
        <v>582.57220439397679</v>
      </c>
      <c r="BU20" s="42">
        <f t="shared" si="21"/>
        <v>502.6116093426628</v>
      </c>
      <c r="BV20" s="42">
        <f t="shared" si="22"/>
        <v>916.52705233073812</v>
      </c>
      <c r="BW20" s="42">
        <f t="shared" si="23"/>
        <v>719.42446043165467</v>
      </c>
      <c r="BX20" s="42">
        <f t="shared" si="24"/>
        <v>242.58257137525658</v>
      </c>
      <c r="BY20" s="42">
        <f t="shared" si="25"/>
        <v>746.40791192386644</v>
      </c>
      <c r="BZ20" s="42">
        <f t="shared" si="26"/>
        <v>499.16029109908567</v>
      </c>
      <c r="CA20" s="42">
        <f t="shared" si="27"/>
        <v>353.43905501557919</v>
      </c>
      <c r="CB20" s="42">
        <f t="shared" si="28"/>
        <v>939.40380412035529</v>
      </c>
      <c r="CC20" s="42">
        <f t="shared" si="29"/>
        <v>646.42142956796727</v>
      </c>
      <c r="CD20" s="42">
        <f t="shared" si="30"/>
        <v>231.86792802819514</v>
      </c>
      <c r="CE20" s="42">
        <f t="shared" si="31"/>
        <v>834.72454090150245</v>
      </c>
      <c r="CF20" s="42">
        <f t="shared" si="32"/>
        <v>533.29623446484879</v>
      </c>
      <c r="CG20" s="42">
        <f t="shared" si="33"/>
        <v>323.14652386667899</v>
      </c>
      <c r="CH20" s="42">
        <f t="shared" si="34"/>
        <v>1089.4654233219462</v>
      </c>
      <c r="CI20" s="42">
        <f t="shared" si="35"/>
        <v>706.3059735943126</v>
      </c>
      <c r="CJ20" s="42">
        <f t="shared" si="36"/>
        <v>315.80902842281256</v>
      </c>
      <c r="CK20" s="42">
        <f t="shared" si="37"/>
        <v>947.42708526843762</v>
      </c>
      <c r="CL20" s="42">
        <f>AL20/$DN20*100000</f>
        <v>631.61805684562512</v>
      </c>
      <c r="CM20" s="42">
        <f t="shared" si="47"/>
        <v>162.33034224647159</v>
      </c>
      <c r="CN20" s="42">
        <f t="shared" si="48"/>
        <v>856.74347296748886</v>
      </c>
      <c r="CO20" s="42">
        <f t="shared" si="41"/>
        <v>509.53690760698021</v>
      </c>
      <c r="CP20" s="42">
        <f t="shared" si="42"/>
        <v>296.32290216854489</v>
      </c>
      <c r="CQ20" s="42">
        <f t="shared" si="43"/>
        <v>1095.4967898352265</v>
      </c>
      <c r="CR20" s="42">
        <f t="shared" si="44"/>
        <v>695.90984600188563</v>
      </c>
      <c r="CS20" s="42"/>
      <c r="CT20" s="42"/>
      <c r="CU20" s="42"/>
      <c r="CV20" s="42"/>
      <c r="CW20" s="42"/>
      <c r="CX20" s="42"/>
      <c r="CY20" s="42"/>
      <c r="CZ20" s="42"/>
      <c r="DA20" s="42"/>
      <c r="DB20" s="43"/>
      <c r="DC20" s="44">
        <v>20782</v>
      </c>
      <c r="DD20" s="44">
        <v>20578</v>
      </c>
      <c r="DE20" s="44">
        <v>20735</v>
      </c>
      <c r="DF20" s="44">
        <v>20694</v>
      </c>
      <c r="DG20" s="44">
        <v>20501</v>
      </c>
      <c r="DH20" s="11">
        <v>20255</v>
      </c>
      <c r="DI20" s="11">
        <v>20294</v>
      </c>
      <c r="DJ20" s="11">
        <v>21436</v>
      </c>
      <c r="DK20" s="11">
        <v>21503</v>
      </c>
      <c r="DL20" s="11">
        <v>21564</v>
      </c>
      <c r="DM20" s="11">
        <v>21662</v>
      </c>
      <c r="DN20" s="11">
        <v>21532</v>
      </c>
      <c r="DO20" s="11">
        <v>22177</v>
      </c>
      <c r="DP20" s="11">
        <v>22273</v>
      </c>
    </row>
    <row r="21" spans="1:120" ht="17.25" customHeight="1">
      <c r="A21" s="39">
        <v>17</v>
      </c>
      <c r="B21" s="40" t="s">
        <v>55</v>
      </c>
      <c r="C21" s="41">
        <v>11</v>
      </c>
      <c r="D21" s="41">
        <v>23</v>
      </c>
      <c r="E21" s="41">
        <v>34</v>
      </c>
      <c r="F21" s="41">
        <v>21</v>
      </c>
      <c r="G21" s="41">
        <v>35</v>
      </c>
      <c r="H21" s="41">
        <v>57</v>
      </c>
      <c r="I21" s="41">
        <v>16</v>
      </c>
      <c r="J21" s="41">
        <v>31</v>
      </c>
      <c r="K21" s="41">
        <v>47</v>
      </c>
      <c r="L21" s="41">
        <v>14</v>
      </c>
      <c r="M21" s="41">
        <v>41</v>
      </c>
      <c r="N21" s="41">
        <v>55</v>
      </c>
      <c r="O21" s="41">
        <v>15</v>
      </c>
      <c r="P21" s="41">
        <v>50</v>
      </c>
      <c r="Q21" s="41">
        <v>65</v>
      </c>
      <c r="R21" s="83">
        <v>23</v>
      </c>
      <c r="S21" s="83">
        <v>52</v>
      </c>
      <c r="T21" s="83">
        <v>78</v>
      </c>
      <c r="U21" s="41">
        <v>21</v>
      </c>
      <c r="V21" s="41">
        <v>68</v>
      </c>
      <c r="W21" s="41">
        <v>89</v>
      </c>
      <c r="X21" s="41">
        <v>24</v>
      </c>
      <c r="Y21" s="41">
        <v>52</v>
      </c>
      <c r="Z21" s="41">
        <v>76</v>
      </c>
      <c r="AA21" s="41">
        <v>12</v>
      </c>
      <c r="AB21" s="41">
        <v>60</v>
      </c>
      <c r="AC21" s="41">
        <v>72</v>
      </c>
      <c r="AD21" s="41">
        <v>16</v>
      </c>
      <c r="AE21" s="41">
        <v>60</v>
      </c>
      <c r="AF21" s="41">
        <v>76</v>
      </c>
      <c r="AG21" s="41">
        <v>20</v>
      </c>
      <c r="AH21" s="41">
        <v>46</v>
      </c>
      <c r="AI21" s="41">
        <f t="shared" si="11"/>
        <v>66</v>
      </c>
      <c r="AJ21" s="41">
        <v>12</v>
      </c>
      <c r="AK21" s="41">
        <v>48</v>
      </c>
      <c r="AL21" s="41">
        <f t="shared" si="12"/>
        <v>60</v>
      </c>
      <c r="AM21" s="41">
        <v>13</v>
      </c>
      <c r="AN21" s="41">
        <v>48</v>
      </c>
      <c r="AO21" s="41">
        <v>61</v>
      </c>
      <c r="AP21" s="41">
        <v>24</v>
      </c>
      <c r="AQ21" s="41">
        <v>67</v>
      </c>
      <c r="AR21" s="41">
        <v>91</v>
      </c>
      <c r="AS21" s="41"/>
      <c r="AT21" s="41"/>
      <c r="AU21" s="41"/>
      <c r="AV21" s="41"/>
      <c r="AW21" s="41"/>
      <c r="AX21" s="41"/>
      <c r="AY21" s="41"/>
      <c r="AZ21" s="41"/>
      <c r="BA21" s="41"/>
      <c r="BC21" s="42">
        <f t="shared" si="46"/>
        <v>132.3547106244736</v>
      </c>
      <c r="BD21" s="42">
        <f t="shared" si="45"/>
        <v>276.74166766935389</v>
      </c>
      <c r="BE21" s="42">
        <f t="shared" si="14"/>
        <v>204.54818914691373</v>
      </c>
      <c r="BF21" s="42">
        <f t="shared" si="1"/>
        <v>254.48376151236064</v>
      </c>
      <c r="BG21" s="42">
        <f t="shared" si="2"/>
        <v>424.13960252060104</v>
      </c>
      <c r="BH21" s="42">
        <f t="shared" si="15"/>
        <v>345.3708191953466</v>
      </c>
      <c r="BI21" s="42">
        <f t="shared" si="3"/>
        <v>195.27674376029779</v>
      </c>
      <c r="BJ21" s="42">
        <f t="shared" si="4"/>
        <v>378.34869103557696</v>
      </c>
      <c r="BK21" s="42">
        <f t="shared" si="16"/>
        <v>286.81271739793738</v>
      </c>
      <c r="BL21" s="42">
        <f t="shared" si="5"/>
        <v>173.51428394373178</v>
      </c>
      <c r="BM21" s="42">
        <f t="shared" si="6"/>
        <v>508.14897440664316</v>
      </c>
      <c r="BN21" s="42">
        <f t="shared" si="17"/>
        <v>340.83162917518746</v>
      </c>
      <c r="BO21" s="42">
        <f t="shared" si="7"/>
        <v>187.54688672168041</v>
      </c>
      <c r="BP21" s="42">
        <f t="shared" si="8"/>
        <v>625.15628907226812</v>
      </c>
      <c r="BQ21" s="42">
        <f t="shared" si="18"/>
        <v>406.35158789697425</v>
      </c>
      <c r="BR21" s="42">
        <f t="shared" si="19"/>
        <v>293.53583051496395</v>
      </c>
      <c r="BS21" s="42">
        <f t="shared" si="20"/>
        <v>663.64622551209231</v>
      </c>
      <c r="BT21" s="42">
        <f t="shared" si="9"/>
        <v>497.73466913406929</v>
      </c>
      <c r="BU21" s="42">
        <f t="shared" si="21"/>
        <v>266.92087702573878</v>
      </c>
      <c r="BV21" s="42">
        <f t="shared" si="22"/>
        <v>864.31522084524943</v>
      </c>
      <c r="BW21" s="42">
        <f t="shared" si="23"/>
        <v>565.61804893549413</v>
      </c>
      <c r="BX21" s="42">
        <f t="shared" si="24"/>
        <v>298.39612085042899</v>
      </c>
      <c r="BY21" s="42">
        <f t="shared" si="25"/>
        <v>646.52492850926262</v>
      </c>
      <c r="BZ21" s="42">
        <f t="shared" si="26"/>
        <v>472.46052467984583</v>
      </c>
      <c r="CA21" s="42">
        <f t="shared" si="27"/>
        <v>148.6988847583643</v>
      </c>
      <c r="CB21" s="42">
        <f t="shared" si="28"/>
        <v>743.49442379182153</v>
      </c>
      <c r="CC21" s="42">
        <f t="shared" si="29"/>
        <v>446.09665427509293</v>
      </c>
      <c r="CD21" s="42">
        <f t="shared" si="30"/>
        <v>199.75031210986268</v>
      </c>
      <c r="CE21" s="42">
        <f t="shared" si="31"/>
        <v>749.06367041198507</v>
      </c>
      <c r="CF21" s="42">
        <f t="shared" si="32"/>
        <v>474.4069912609238</v>
      </c>
      <c r="CG21" s="42">
        <f t="shared" si="33"/>
        <v>251.11431979408624</v>
      </c>
      <c r="CH21" s="42">
        <f t="shared" si="34"/>
        <v>577.56293552639841</v>
      </c>
      <c r="CI21" s="42">
        <f t="shared" si="35"/>
        <v>414.33862766024231</v>
      </c>
      <c r="CJ21" s="42">
        <f t="shared" si="36"/>
        <v>151.77385695313981</v>
      </c>
      <c r="CK21" s="42">
        <f t="shared" si="37"/>
        <v>607.09542781255925</v>
      </c>
      <c r="CL21" s="42">
        <f t="shared" ref="CL21:CL84" si="49">AL21/$DN21*100000</f>
        <v>379.43464238284952</v>
      </c>
      <c r="CM21" s="42">
        <f t="shared" si="47"/>
        <v>162.73393002441009</v>
      </c>
      <c r="CN21" s="42">
        <f t="shared" si="48"/>
        <v>600.86374162859113</v>
      </c>
      <c r="CO21" s="42">
        <f t="shared" si="41"/>
        <v>381.79883582650058</v>
      </c>
      <c r="CP21" s="42">
        <f t="shared" si="42"/>
        <v>300.97817908201654</v>
      </c>
      <c r="CQ21" s="42">
        <f t="shared" si="43"/>
        <v>840.23074993729631</v>
      </c>
      <c r="CR21" s="42">
        <f t="shared" si="44"/>
        <v>570.6044645096564</v>
      </c>
      <c r="CS21" s="42"/>
      <c r="CT21" s="42"/>
      <c r="CU21" s="42"/>
      <c r="CV21" s="42"/>
      <c r="CW21" s="42"/>
      <c r="CX21" s="42"/>
      <c r="CY21" s="42"/>
      <c r="CZ21" s="42"/>
      <c r="DA21" s="42"/>
      <c r="DB21" s="43"/>
      <c r="DC21" s="44">
        <v>16622</v>
      </c>
      <c r="DD21" s="44">
        <v>16504</v>
      </c>
      <c r="DE21" s="44">
        <v>16387</v>
      </c>
      <c r="DF21" s="44">
        <v>16137</v>
      </c>
      <c r="DG21" s="44">
        <v>15996</v>
      </c>
      <c r="DH21" s="11">
        <v>15671</v>
      </c>
      <c r="DI21" s="11">
        <v>15735</v>
      </c>
      <c r="DJ21" s="11">
        <v>16086</v>
      </c>
      <c r="DK21" s="11">
        <v>16140</v>
      </c>
      <c r="DL21" s="11">
        <v>16020</v>
      </c>
      <c r="DM21" s="11">
        <v>15929</v>
      </c>
      <c r="DN21" s="11">
        <v>15813</v>
      </c>
      <c r="DO21" s="11">
        <v>15977</v>
      </c>
      <c r="DP21" s="11">
        <v>15948</v>
      </c>
    </row>
    <row r="22" spans="1:120" ht="17.25" customHeight="1">
      <c r="A22" s="39">
        <v>18</v>
      </c>
      <c r="B22" s="40" t="s">
        <v>2</v>
      </c>
      <c r="C22" s="41">
        <v>48</v>
      </c>
      <c r="D22" s="41">
        <v>163</v>
      </c>
      <c r="E22" s="41">
        <v>212</v>
      </c>
      <c r="F22" s="41">
        <v>84</v>
      </c>
      <c r="G22" s="41">
        <v>219</v>
      </c>
      <c r="H22" s="41">
        <v>311</v>
      </c>
      <c r="I22" s="41">
        <v>97</v>
      </c>
      <c r="J22" s="41">
        <v>358</v>
      </c>
      <c r="K22" s="41">
        <v>461</v>
      </c>
      <c r="L22" s="41">
        <v>138</v>
      </c>
      <c r="M22" s="41">
        <v>416</v>
      </c>
      <c r="N22" s="41">
        <v>559</v>
      </c>
      <c r="O22" s="41">
        <v>133</v>
      </c>
      <c r="P22" s="41">
        <v>342</v>
      </c>
      <c r="Q22" s="41">
        <v>477</v>
      </c>
      <c r="R22" s="83">
        <v>126</v>
      </c>
      <c r="S22" s="83">
        <v>381</v>
      </c>
      <c r="T22" s="83">
        <v>516</v>
      </c>
      <c r="U22" s="41">
        <v>126</v>
      </c>
      <c r="V22" s="41">
        <v>383</v>
      </c>
      <c r="W22" s="41">
        <v>513</v>
      </c>
      <c r="X22" s="41">
        <v>117</v>
      </c>
      <c r="Y22" s="41">
        <v>360</v>
      </c>
      <c r="Z22" s="41">
        <v>482</v>
      </c>
      <c r="AA22" s="41">
        <v>103</v>
      </c>
      <c r="AB22" s="41">
        <v>413</v>
      </c>
      <c r="AC22" s="41">
        <v>518</v>
      </c>
      <c r="AD22" s="41">
        <v>103</v>
      </c>
      <c r="AE22" s="41">
        <v>435</v>
      </c>
      <c r="AF22" s="41">
        <v>538</v>
      </c>
      <c r="AG22" s="41">
        <v>128</v>
      </c>
      <c r="AH22" s="41">
        <v>424</v>
      </c>
      <c r="AI22" s="41">
        <f t="shared" si="11"/>
        <v>552</v>
      </c>
      <c r="AJ22" s="41">
        <v>125</v>
      </c>
      <c r="AK22" s="41">
        <v>418</v>
      </c>
      <c r="AL22" s="41">
        <f t="shared" si="12"/>
        <v>543</v>
      </c>
      <c r="AM22" s="41">
        <v>126</v>
      </c>
      <c r="AN22" s="41">
        <v>383</v>
      </c>
      <c r="AO22" s="41">
        <v>512</v>
      </c>
      <c r="AP22" s="41">
        <v>118</v>
      </c>
      <c r="AQ22" s="41">
        <v>399</v>
      </c>
      <c r="AR22" s="41">
        <v>517</v>
      </c>
      <c r="AS22" s="41"/>
      <c r="AT22" s="41"/>
      <c r="AU22" s="41"/>
      <c r="AV22" s="41"/>
      <c r="AW22" s="41"/>
      <c r="AX22" s="41"/>
      <c r="AY22" s="41"/>
      <c r="AZ22" s="41"/>
      <c r="BA22" s="41"/>
      <c r="BC22" s="42">
        <f t="shared" si="46"/>
        <v>67.5823131454639</v>
      </c>
      <c r="BD22" s="42">
        <f t="shared" si="45"/>
        <v>229.4982717231378</v>
      </c>
      <c r="BE22" s="42">
        <f t="shared" si="14"/>
        <v>149.2442748628994</v>
      </c>
      <c r="BF22" s="42">
        <f t="shared" si="1"/>
        <v>117.43570744528404</v>
      </c>
      <c r="BG22" s="42">
        <f t="shared" si="2"/>
        <v>306.17166583949052</v>
      </c>
      <c r="BH22" s="42">
        <f t="shared" si="15"/>
        <v>217.39586318740081</v>
      </c>
      <c r="BI22" s="42">
        <f t="shared" si="3"/>
        <v>134.64181114056882</v>
      </c>
      <c r="BJ22" s="42">
        <f t="shared" si="4"/>
        <v>496.9254473023056</v>
      </c>
      <c r="BK22" s="42">
        <f t="shared" si="16"/>
        <v>319.94780894743417</v>
      </c>
      <c r="BL22" s="42">
        <f t="shared" si="5"/>
        <v>188.01474144566987</v>
      </c>
      <c r="BM22" s="42">
        <f t="shared" si="6"/>
        <v>566.76907566230921</v>
      </c>
      <c r="BN22" s="42">
        <f t="shared" si="17"/>
        <v>380.79797271061398</v>
      </c>
      <c r="BO22" s="42">
        <f t="shared" si="7"/>
        <v>178.84998117368619</v>
      </c>
      <c r="BP22" s="42">
        <f t="shared" si="8"/>
        <v>459.8999515894788</v>
      </c>
      <c r="BQ22" s="42">
        <f t="shared" si="18"/>
        <v>320.7197030821365</v>
      </c>
      <c r="BR22" s="42">
        <f t="shared" si="19"/>
        <v>167.01904149627853</v>
      </c>
      <c r="BS22" s="42">
        <f t="shared" si="20"/>
        <v>505.03376833398499</v>
      </c>
      <c r="BT22" s="42">
        <f t="shared" si="9"/>
        <v>341.99137068285603</v>
      </c>
      <c r="BU22" s="42">
        <f t="shared" si="21"/>
        <v>164.1020297858208</v>
      </c>
      <c r="BV22" s="42">
        <f t="shared" si="22"/>
        <v>498.81807466642357</v>
      </c>
      <c r="BW22" s="42">
        <f t="shared" si="23"/>
        <v>334.06484634970667</v>
      </c>
      <c r="BX22" s="42">
        <f t="shared" si="24"/>
        <v>147.58471930521657</v>
      </c>
      <c r="BY22" s="42">
        <f t="shared" si="25"/>
        <v>454.10682863143558</v>
      </c>
      <c r="BZ22" s="42">
        <f t="shared" si="26"/>
        <v>303.99929361159991</v>
      </c>
      <c r="CA22" s="42">
        <f t="shared" si="27"/>
        <v>127.46814843232741</v>
      </c>
      <c r="CB22" s="42">
        <f t="shared" si="28"/>
        <v>511.11014856845844</v>
      </c>
      <c r="CC22" s="42">
        <f t="shared" si="29"/>
        <v>320.52670333954177</v>
      </c>
      <c r="CD22" s="42">
        <f t="shared" si="30"/>
        <v>125.46898601568971</v>
      </c>
      <c r="CE22" s="42">
        <f t="shared" si="31"/>
        <v>529.89329045461182</v>
      </c>
      <c r="CF22" s="42">
        <f t="shared" si="32"/>
        <v>327.6811382351508</v>
      </c>
      <c r="CG22" s="42">
        <f t="shared" si="33"/>
        <v>153.81842215946645</v>
      </c>
      <c r="CH22" s="42">
        <f t="shared" si="34"/>
        <v>509.52352340323256</v>
      </c>
      <c r="CI22" s="42">
        <f t="shared" si="35"/>
        <v>331.67097278134952</v>
      </c>
      <c r="CJ22" s="42">
        <f t="shared" si="36"/>
        <v>153.8452071064178</v>
      </c>
      <c r="CK22" s="42">
        <f t="shared" si="37"/>
        <v>514.45837256386108</v>
      </c>
      <c r="CL22" s="42">
        <f t="shared" si="49"/>
        <v>334.15178983513948</v>
      </c>
      <c r="CM22" s="42">
        <f t="shared" si="47"/>
        <v>167.63678696158323</v>
      </c>
      <c r="CN22" s="42">
        <f t="shared" si="48"/>
        <v>509.56261433560621</v>
      </c>
      <c r="CO22" s="42">
        <f t="shared" si="41"/>
        <v>340.59537668385167</v>
      </c>
      <c r="CP22" s="42">
        <f t="shared" si="42"/>
        <v>151.5900901190239</v>
      </c>
      <c r="CQ22" s="42">
        <f t="shared" si="43"/>
        <v>512.58005048720793</v>
      </c>
      <c r="CR22" s="42">
        <f t="shared" si="44"/>
        <v>332.08507030311597</v>
      </c>
      <c r="CS22" s="42"/>
      <c r="CT22" s="42"/>
      <c r="CU22" s="42"/>
      <c r="CV22" s="42"/>
      <c r="CW22" s="42"/>
      <c r="CX22" s="42"/>
      <c r="CY22" s="42"/>
      <c r="CZ22" s="42"/>
      <c r="DA22" s="42"/>
      <c r="DB22" s="43"/>
      <c r="DC22" s="44">
        <v>142049</v>
      </c>
      <c r="DD22" s="44">
        <v>143057</v>
      </c>
      <c r="DE22" s="44">
        <v>144086</v>
      </c>
      <c r="DF22" s="44">
        <v>146797</v>
      </c>
      <c r="DG22" s="44">
        <v>148728</v>
      </c>
      <c r="DH22" s="11">
        <v>150881</v>
      </c>
      <c r="DI22" s="11">
        <v>153563</v>
      </c>
      <c r="DJ22" s="11">
        <v>158553</v>
      </c>
      <c r="DK22" s="11">
        <v>161609</v>
      </c>
      <c r="DL22" s="11">
        <v>164184</v>
      </c>
      <c r="DM22" s="11">
        <v>166430</v>
      </c>
      <c r="DN22" s="11">
        <v>162501</v>
      </c>
      <c r="DO22" s="11">
        <v>150325</v>
      </c>
      <c r="DP22" s="11">
        <v>155683</v>
      </c>
    </row>
    <row r="23" spans="1:120" ht="17.25" customHeight="1">
      <c r="A23" s="39">
        <v>19</v>
      </c>
      <c r="B23" s="40" t="s">
        <v>19</v>
      </c>
      <c r="C23" s="41">
        <v>56</v>
      </c>
      <c r="D23" s="41">
        <v>137</v>
      </c>
      <c r="E23" s="41">
        <v>195</v>
      </c>
      <c r="F23" s="41">
        <v>73</v>
      </c>
      <c r="G23" s="41">
        <v>193</v>
      </c>
      <c r="H23" s="41">
        <v>266</v>
      </c>
      <c r="I23" s="41">
        <v>88</v>
      </c>
      <c r="J23" s="41">
        <v>210</v>
      </c>
      <c r="K23" s="41">
        <v>302</v>
      </c>
      <c r="L23" s="41">
        <v>114</v>
      </c>
      <c r="M23" s="41">
        <v>277</v>
      </c>
      <c r="N23" s="41">
        <v>394</v>
      </c>
      <c r="O23" s="41">
        <v>139</v>
      </c>
      <c r="P23" s="41">
        <v>269</v>
      </c>
      <c r="Q23" s="41">
        <v>412</v>
      </c>
      <c r="R23" s="83">
        <v>113</v>
      </c>
      <c r="S23" s="83">
        <v>284</v>
      </c>
      <c r="T23" s="83">
        <v>401</v>
      </c>
      <c r="U23" s="41">
        <v>103</v>
      </c>
      <c r="V23" s="41">
        <v>254</v>
      </c>
      <c r="W23" s="41">
        <v>364</v>
      </c>
      <c r="X23" s="41">
        <v>101</v>
      </c>
      <c r="Y23" s="41">
        <v>368</v>
      </c>
      <c r="Z23" s="41">
        <v>470</v>
      </c>
      <c r="AA23" s="41">
        <v>161</v>
      </c>
      <c r="AB23" s="41">
        <v>375</v>
      </c>
      <c r="AC23" s="41">
        <v>540</v>
      </c>
      <c r="AD23" s="41">
        <v>144</v>
      </c>
      <c r="AE23" s="41">
        <v>356</v>
      </c>
      <c r="AF23" s="41">
        <v>501</v>
      </c>
      <c r="AG23" s="41">
        <v>146</v>
      </c>
      <c r="AH23" s="41">
        <v>373</v>
      </c>
      <c r="AI23" s="41">
        <f t="shared" si="11"/>
        <v>519</v>
      </c>
      <c r="AJ23" s="41">
        <v>136</v>
      </c>
      <c r="AK23" s="41">
        <v>348</v>
      </c>
      <c r="AL23" s="41">
        <f t="shared" si="12"/>
        <v>484</v>
      </c>
      <c r="AM23" s="41">
        <v>145</v>
      </c>
      <c r="AN23" s="41">
        <v>381</v>
      </c>
      <c r="AO23" s="41">
        <v>528</v>
      </c>
      <c r="AP23" s="41">
        <v>165</v>
      </c>
      <c r="AQ23" s="41">
        <v>417</v>
      </c>
      <c r="AR23" s="41">
        <v>582</v>
      </c>
      <c r="AS23" s="41"/>
      <c r="AT23" s="41"/>
      <c r="AU23" s="41"/>
      <c r="AV23" s="41"/>
      <c r="AW23" s="41"/>
      <c r="AX23" s="41"/>
      <c r="AY23" s="41"/>
      <c r="AZ23" s="41"/>
      <c r="BA23" s="41"/>
      <c r="BC23" s="42">
        <f t="shared" si="46"/>
        <v>262.97252876262036</v>
      </c>
      <c r="BD23" s="42">
        <f t="shared" si="45"/>
        <v>643.3435078656961</v>
      </c>
      <c r="BE23" s="42">
        <f t="shared" si="14"/>
        <v>457.85395632777653</v>
      </c>
      <c r="BF23" s="42">
        <f t="shared" si="1"/>
        <v>341.17729535204359</v>
      </c>
      <c r="BG23" s="42">
        <f t="shared" si="2"/>
        <v>902.01668497184119</v>
      </c>
      <c r="BH23" s="42">
        <f t="shared" si="15"/>
        <v>621.59699016194236</v>
      </c>
      <c r="BI23" s="42">
        <f t="shared" si="3"/>
        <v>407.84168327385646</v>
      </c>
      <c r="BJ23" s="42">
        <f t="shared" si="4"/>
        <v>973.25856235806646</v>
      </c>
      <c r="BK23" s="42">
        <f t="shared" si="16"/>
        <v>699.81925198127635</v>
      </c>
      <c r="BL23" s="42">
        <f t="shared" si="5"/>
        <v>525.18830764978236</v>
      </c>
      <c r="BM23" s="42">
        <f t="shared" si="6"/>
        <v>1276.1154492893834</v>
      </c>
      <c r="BN23" s="42">
        <f t="shared" si="17"/>
        <v>907.56225093865885</v>
      </c>
      <c r="BO23" s="42">
        <f t="shared" si="7"/>
        <v>635.10920222973596</v>
      </c>
      <c r="BP23" s="42">
        <f t="shared" si="8"/>
        <v>1229.0962258978343</v>
      </c>
      <c r="BQ23" s="42">
        <f t="shared" si="18"/>
        <v>941.24097596637125</v>
      </c>
      <c r="BR23" s="42">
        <f t="shared" si="19"/>
        <v>513.69473803841345</v>
      </c>
      <c r="BS23" s="42">
        <f t="shared" si="20"/>
        <v>1291.0558017956587</v>
      </c>
      <c r="BT23" s="42">
        <f t="shared" si="9"/>
        <v>911.46721218320261</v>
      </c>
      <c r="BU23" s="42">
        <f t="shared" si="21"/>
        <v>462.484845763549</v>
      </c>
      <c r="BV23" s="42">
        <f t="shared" si="22"/>
        <v>1140.496609941179</v>
      </c>
      <c r="BW23" s="42">
        <f t="shared" si="23"/>
        <v>817.20623232005744</v>
      </c>
      <c r="BX23" s="42">
        <f t="shared" si="24"/>
        <v>439.51261966927768</v>
      </c>
      <c r="BY23" s="42">
        <f t="shared" si="25"/>
        <v>1601.3925152306354</v>
      </c>
      <c r="BZ23" s="42">
        <f t="shared" si="26"/>
        <v>1022.6283724978241</v>
      </c>
      <c r="CA23" s="42">
        <f t="shared" si="27"/>
        <v>687.7696612414029</v>
      </c>
      <c r="CB23" s="42">
        <f t="shared" si="28"/>
        <v>1601.9479687299754</v>
      </c>
      <c r="CC23" s="42">
        <f t="shared" si="29"/>
        <v>1153.4025374855826</v>
      </c>
      <c r="CD23" s="42">
        <f t="shared" si="30"/>
        <v>608.67359878265279</v>
      </c>
      <c r="CE23" s="42">
        <f t="shared" si="31"/>
        <v>1504.7763969904472</v>
      </c>
      <c r="CF23" s="42">
        <f t="shared" si="32"/>
        <v>1058.838447882323</v>
      </c>
      <c r="CG23" s="42">
        <f t="shared" si="33"/>
        <v>611.83865898376109</v>
      </c>
      <c r="CH23" s="42">
        <f t="shared" si="34"/>
        <v>1563.122053431116</v>
      </c>
      <c r="CI23" s="42">
        <f t="shared" si="35"/>
        <v>1087.4803562074385</v>
      </c>
      <c r="CJ23" s="42">
        <f t="shared" si="36"/>
        <v>562.26227881594173</v>
      </c>
      <c r="CK23" s="42">
        <f t="shared" si="37"/>
        <v>1438.7299487349101</v>
      </c>
      <c r="CL23" s="42">
        <f t="shared" si="49"/>
        <v>1000.4961137754259</v>
      </c>
      <c r="CM23" s="42">
        <f t="shared" si="47"/>
        <v>593.20473745576533</v>
      </c>
      <c r="CN23" s="42">
        <f t="shared" si="48"/>
        <v>1558.6965860044593</v>
      </c>
      <c r="CO23" s="42">
        <f t="shared" si="41"/>
        <v>1080.0417288849796</v>
      </c>
      <c r="CP23" s="42">
        <f t="shared" si="42"/>
        <v>671.01811748917214</v>
      </c>
      <c r="CQ23" s="42">
        <f t="shared" si="43"/>
        <v>1695.8457878362715</v>
      </c>
      <c r="CR23" s="42">
        <f t="shared" si="44"/>
        <v>1183.4319526627219</v>
      </c>
      <c r="CS23" s="42"/>
      <c r="CT23" s="42"/>
      <c r="CU23" s="42"/>
      <c r="CV23" s="42"/>
      <c r="CW23" s="42"/>
      <c r="CX23" s="42"/>
      <c r="CY23" s="42"/>
      <c r="CZ23" s="42"/>
      <c r="DA23" s="42"/>
      <c r="DB23" s="43"/>
      <c r="DC23" s="44">
        <v>42590</v>
      </c>
      <c r="DD23" s="44">
        <v>42793</v>
      </c>
      <c r="DE23" s="44">
        <v>43154</v>
      </c>
      <c r="DF23" s="44">
        <v>43413</v>
      </c>
      <c r="DG23" s="44">
        <v>43772</v>
      </c>
      <c r="DH23" s="11">
        <v>43995</v>
      </c>
      <c r="DI23" s="11">
        <v>44542</v>
      </c>
      <c r="DJ23" s="11">
        <v>45960</v>
      </c>
      <c r="DK23" s="11">
        <v>46818</v>
      </c>
      <c r="DL23" s="11">
        <v>47316</v>
      </c>
      <c r="DM23" s="11">
        <v>47725</v>
      </c>
      <c r="DN23" s="11">
        <v>48376</v>
      </c>
      <c r="DO23" s="11">
        <v>48887</v>
      </c>
      <c r="DP23" s="11">
        <v>49179</v>
      </c>
    </row>
    <row r="24" spans="1:120" ht="17.25" customHeight="1">
      <c r="A24" s="39">
        <v>20</v>
      </c>
      <c r="B24" s="40" t="s">
        <v>42</v>
      </c>
      <c r="C24" s="41">
        <v>128</v>
      </c>
      <c r="D24" s="41">
        <v>353</v>
      </c>
      <c r="E24" s="41">
        <v>485</v>
      </c>
      <c r="F24" s="41">
        <v>151</v>
      </c>
      <c r="G24" s="41">
        <v>460</v>
      </c>
      <c r="H24" s="41">
        <v>616</v>
      </c>
      <c r="I24" s="41">
        <v>189</v>
      </c>
      <c r="J24" s="41">
        <v>524</v>
      </c>
      <c r="K24" s="41">
        <v>725</v>
      </c>
      <c r="L24" s="41">
        <v>166</v>
      </c>
      <c r="M24" s="41">
        <v>453</v>
      </c>
      <c r="N24" s="41">
        <v>635</v>
      </c>
      <c r="O24" s="41">
        <v>160</v>
      </c>
      <c r="P24" s="41">
        <v>515</v>
      </c>
      <c r="Q24" s="41">
        <v>684</v>
      </c>
      <c r="R24" s="83">
        <v>219</v>
      </c>
      <c r="S24" s="83">
        <v>596</v>
      </c>
      <c r="T24" s="83">
        <v>824</v>
      </c>
      <c r="U24" s="41">
        <v>245</v>
      </c>
      <c r="V24" s="41">
        <v>620</v>
      </c>
      <c r="W24" s="41">
        <v>870</v>
      </c>
      <c r="X24" s="41">
        <v>189</v>
      </c>
      <c r="Y24" s="41">
        <v>545</v>
      </c>
      <c r="Z24" s="41">
        <v>738</v>
      </c>
      <c r="AA24" s="41">
        <v>167</v>
      </c>
      <c r="AB24" s="41">
        <v>615</v>
      </c>
      <c r="AC24" s="41">
        <v>786</v>
      </c>
      <c r="AD24" s="41">
        <v>208</v>
      </c>
      <c r="AE24" s="41">
        <v>643</v>
      </c>
      <c r="AF24" s="41">
        <v>856</v>
      </c>
      <c r="AG24" s="41">
        <v>197</v>
      </c>
      <c r="AH24" s="41">
        <v>589</v>
      </c>
      <c r="AI24" s="41">
        <f t="shared" si="11"/>
        <v>786</v>
      </c>
      <c r="AJ24" s="41">
        <v>219</v>
      </c>
      <c r="AK24" s="41">
        <v>596</v>
      </c>
      <c r="AL24" s="41">
        <f t="shared" si="12"/>
        <v>815</v>
      </c>
      <c r="AM24" s="41">
        <v>189</v>
      </c>
      <c r="AN24" s="41">
        <v>600</v>
      </c>
      <c r="AO24" s="41">
        <v>794</v>
      </c>
      <c r="AP24" s="41">
        <v>251</v>
      </c>
      <c r="AQ24" s="41">
        <v>709</v>
      </c>
      <c r="AR24" s="41">
        <v>960</v>
      </c>
      <c r="AS24" s="41"/>
      <c r="AT24" s="41"/>
      <c r="AU24" s="41"/>
      <c r="AV24" s="41"/>
      <c r="AW24" s="41"/>
      <c r="AX24" s="41"/>
      <c r="AY24" s="41"/>
      <c r="AZ24" s="41"/>
      <c r="BA24" s="41"/>
      <c r="BC24" s="42">
        <f t="shared" si="46"/>
        <v>199.13190933275254</v>
      </c>
      <c r="BD24" s="42">
        <f t="shared" si="45"/>
        <v>549.16846870673157</v>
      </c>
      <c r="BE24" s="42">
        <f t="shared" si="14"/>
        <v>377.26162510306631</v>
      </c>
      <c r="BF24" s="42">
        <f t="shared" si="1"/>
        <v>232.20944984814119</v>
      </c>
      <c r="BG24" s="42">
        <f t="shared" si="2"/>
        <v>707.39302602744988</v>
      </c>
      <c r="BH24" s="42">
        <f t="shared" si="15"/>
        <v>473.6457652531621</v>
      </c>
      <c r="BI24" s="42">
        <f t="shared" si="3"/>
        <v>287.36069088199969</v>
      </c>
      <c r="BJ24" s="42">
        <f t="shared" si="4"/>
        <v>796.70371440300426</v>
      </c>
      <c r="BK24" s="42">
        <f t="shared" si="16"/>
        <v>551.15476425780366</v>
      </c>
      <c r="BL24" s="42">
        <f t="shared" si="5"/>
        <v>248.57741838873915</v>
      </c>
      <c r="BM24" s="42">
        <f t="shared" si="6"/>
        <v>678.34681042228215</v>
      </c>
      <c r="BN24" s="42">
        <f t="shared" si="17"/>
        <v>475.44174902665463</v>
      </c>
      <c r="BO24" s="42">
        <f t="shared" si="7"/>
        <v>236.61113699045421</v>
      </c>
      <c r="BP24" s="42">
        <f t="shared" si="8"/>
        <v>761.59209718802458</v>
      </c>
      <c r="BQ24" s="42">
        <f t="shared" si="18"/>
        <v>505.75630531709589</v>
      </c>
      <c r="BR24" s="42">
        <f t="shared" si="19"/>
        <v>322.12751248427975</v>
      </c>
      <c r="BS24" s="42">
        <f t="shared" si="20"/>
        <v>876.65752255995756</v>
      </c>
      <c r="BT24" s="42">
        <f t="shared" si="9"/>
        <v>606.01157599782312</v>
      </c>
      <c r="BU24" s="42">
        <f t="shared" si="21"/>
        <v>356.56071719641403</v>
      </c>
      <c r="BV24" s="42">
        <f t="shared" si="22"/>
        <v>902.31691698684358</v>
      </c>
      <c r="BW24" s="42">
        <f t="shared" si="23"/>
        <v>633.07719175689829</v>
      </c>
      <c r="BX24" s="42">
        <f t="shared" si="24"/>
        <v>268.64144185120961</v>
      </c>
      <c r="BY24" s="42">
        <f t="shared" si="25"/>
        <v>774.65389316883193</v>
      </c>
      <c r="BZ24" s="42">
        <f t="shared" si="26"/>
        <v>524.4904340904568</v>
      </c>
      <c r="CA24" s="42">
        <f t="shared" si="27"/>
        <v>235.46829285487681</v>
      </c>
      <c r="CB24" s="42">
        <f t="shared" si="28"/>
        <v>867.14371320807936</v>
      </c>
      <c r="CC24" s="42">
        <f t="shared" si="29"/>
        <v>554.12598258662626</v>
      </c>
      <c r="CD24" s="42">
        <f t="shared" si="30"/>
        <v>291.6371641089994</v>
      </c>
      <c r="CE24" s="42">
        <f t="shared" si="31"/>
        <v>901.55142558695479</v>
      </c>
      <c r="CF24" s="42">
        <f t="shared" si="32"/>
        <v>600.09954922428722</v>
      </c>
      <c r="CG24" s="42">
        <f t="shared" si="33"/>
        <v>274.87477151906683</v>
      </c>
      <c r="CH24" s="42">
        <f t="shared" si="34"/>
        <v>821.83370773974798</v>
      </c>
      <c r="CI24" s="42">
        <f t="shared" si="35"/>
        <v>548.3542396294074</v>
      </c>
      <c r="CJ24" s="42">
        <f t="shared" si="36"/>
        <v>308.13172279400902</v>
      </c>
      <c r="CK24" s="42">
        <f t="shared" si="37"/>
        <v>838.56852413346746</v>
      </c>
      <c r="CL24" s="42">
        <f t="shared" si="49"/>
        <v>573.35012346373821</v>
      </c>
      <c r="CM24" s="42">
        <f t="shared" si="47"/>
        <v>268.08130381129342</v>
      </c>
      <c r="CN24" s="42">
        <f t="shared" si="48"/>
        <v>851.05175813109031</v>
      </c>
      <c r="CO24" s="42">
        <f t="shared" si="41"/>
        <v>563.11257996340476</v>
      </c>
      <c r="CP24" s="42">
        <f t="shared" si="42"/>
        <v>351.47662190357499</v>
      </c>
      <c r="CQ24" s="42">
        <f t="shared" si="43"/>
        <v>992.81643398260815</v>
      </c>
      <c r="CR24" s="42">
        <f t="shared" si="44"/>
        <v>672.14652794309166</v>
      </c>
      <c r="CS24" s="42"/>
      <c r="CT24" s="42"/>
      <c r="CU24" s="42"/>
      <c r="CV24" s="42"/>
      <c r="CW24" s="42"/>
      <c r="CX24" s="42"/>
      <c r="CY24" s="42"/>
      <c r="CZ24" s="42"/>
      <c r="DA24" s="42"/>
      <c r="DB24" s="43"/>
      <c r="DC24" s="44">
        <v>128558</v>
      </c>
      <c r="DD24" s="44">
        <v>130055</v>
      </c>
      <c r="DE24" s="44">
        <v>131542</v>
      </c>
      <c r="DF24" s="44">
        <v>133560</v>
      </c>
      <c r="DG24" s="44">
        <v>135243</v>
      </c>
      <c r="DH24" s="11">
        <v>135971</v>
      </c>
      <c r="DI24" s="11">
        <v>137424</v>
      </c>
      <c r="DJ24" s="11">
        <v>140708</v>
      </c>
      <c r="DK24" s="11">
        <v>141845</v>
      </c>
      <c r="DL24" s="11">
        <v>142643</v>
      </c>
      <c r="DM24" s="11">
        <v>143338</v>
      </c>
      <c r="DN24" s="11">
        <v>142147</v>
      </c>
      <c r="DO24" s="11">
        <v>141002</v>
      </c>
      <c r="DP24" s="11">
        <v>142826</v>
      </c>
    </row>
    <row r="25" spans="1:120" ht="17.25" customHeight="1">
      <c r="A25" s="39">
        <v>21</v>
      </c>
      <c r="B25" s="40" t="s">
        <v>56</v>
      </c>
      <c r="C25" s="41">
        <v>8</v>
      </c>
      <c r="D25" s="41">
        <v>15</v>
      </c>
      <c r="E25" s="41">
        <v>24</v>
      </c>
      <c r="F25" s="41">
        <v>6</v>
      </c>
      <c r="G25" s="41">
        <v>26</v>
      </c>
      <c r="H25" s="41">
        <v>33</v>
      </c>
      <c r="I25" s="41">
        <v>7</v>
      </c>
      <c r="J25" s="41">
        <v>28</v>
      </c>
      <c r="K25" s="41">
        <v>35</v>
      </c>
      <c r="L25" s="41">
        <v>11</v>
      </c>
      <c r="M25" s="41">
        <v>45</v>
      </c>
      <c r="N25" s="41">
        <v>58</v>
      </c>
      <c r="O25" s="41">
        <v>10</v>
      </c>
      <c r="P25" s="41">
        <v>35</v>
      </c>
      <c r="Q25" s="41">
        <v>46</v>
      </c>
      <c r="R25" s="83">
        <v>13</v>
      </c>
      <c r="S25" s="83">
        <v>40</v>
      </c>
      <c r="T25" s="83">
        <v>54</v>
      </c>
      <c r="U25" s="41">
        <v>12</v>
      </c>
      <c r="V25" s="41">
        <v>51</v>
      </c>
      <c r="W25" s="41">
        <v>63</v>
      </c>
      <c r="X25" s="41">
        <v>18</v>
      </c>
      <c r="Y25" s="41">
        <v>33</v>
      </c>
      <c r="Z25" s="41">
        <v>51</v>
      </c>
      <c r="AA25" s="41">
        <v>25</v>
      </c>
      <c r="AB25" s="41">
        <v>59</v>
      </c>
      <c r="AC25" s="41">
        <v>84</v>
      </c>
      <c r="AD25" s="41">
        <v>11</v>
      </c>
      <c r="AE25" s="41">
        <v>54</v>
      </c>
      <c r="AF25" s="41">
        <v>66</v>
      </c>
      <c r="AG25" s="41">
        <v>15</v>
      </c>
      <c r="AH25" s="41">
        <v>54</v>
      </c>
      <c r="AI25" s="41">
        <f t="shared" si="11"/>
        <v>69</v>
      </c>
      <c r="AJ25" s="41">
        <v>18</v>
      </c>
      <c r="AK25" s="41">
        <v>38</v>
      </c>
      <c r="AL25" s="41">
        <f t="shared" si="12"/>
        <v>56</v>
      </c>
      <c r="AM25" s="41">
        <v>22</v>
      </c>
      <c r="AN25" s="41">
        <v>45</v>
      </c>
      <c r="AO25" s="41">
        <v>67</v>
      </c>
      <c r="AP25" s="41">
        <v>13</v>
      </c>
      <c r="AQ25" s="41">
        <v>55</v>
      </c>
      <c r="AR25" s="41">
        <v>68</v>
      </c>
      <c r="AS25" s="41"/>
      <c r="AT25" s="41"/>
      <c r="AU25" s="41"/>
      <c r="AV25" s="41"/>
      <c r="AW25" s="41"/>
      <c r="AX25" s="41"/>
      <c r="AY25" s="41"/>
      <c r="AZ25" s="41"/>
      <c r="BA25" s="41"/>
      <c r="BC25" s="42">
        <f t="shared" si="46"/>
        <v>148.23049842505094</v>
      </c>
      <c r="BD25" s="42">
        <f t="shared" si="45"/>
        <v>277.93218454697057</v>
      </c>
      <c r="BE25" s="42">
        <f t="shared" si="14"/>
        <v>222.34574763757641</v>
      </c>
      <c r="BF25" s="42">
        <f t="shared" si="1"/>
        <v>114.71178663607685</v>
      </c>
      <c r="BG25" s="42">
        <f t="shared" si="2"/>
        <v>497.084408756333</v>
      </c>
      <c r="BH25" s="42">
        <f t="shared" si="15"/>
        <v>315.45741324921136</v>
      </c>
      <c r="BI25" s="42">
        <f t="shared" si="3"/>
        <v>134.69309216855876</v>
      </c>
      <c r="BJ25" s="42">
        <f t="shared" si="4"/>
        <v>538.77236867423505</v>
      </c>
      <c r="BK25" s="42">
        <f t="shared" si="16"/>
        <v>336.73273042139698</v>
      </c>
      <c r="BL25" s="42">
        <f t="shared" si="5"/>
        <v>213.05442572147976</v>
      </c>
      <c r="BM25" s="42">
        <f t="shared" si="6"/>
        <v>871.5862870424171</v>
      </c>
      <c r="BN25" s="42">
        <f t="shared" si="17"/>
        <v>561.68894053844667</v>
      </c>
      <c r="BO25" s="42">
        <f t="shared" si="7"/>
        <v>197.14144898965009</v>
      </c>
      <c r="BP25" s="42">
        <f t="shared" si="8"/>
        <v>689.99507146377528</v>
      </c>
      <c r="BQ25" s="42">
        <f t="shared" si="18"/>
        <v>453.42533267619518</v>
      </c>
      <c r="BR25" s="42">
        <f t="shared" si="19"/>
        <v>259.50693682004191</v>
      </c>
      <c r="BS25" s="42">
        <f t="shared" si="20"/>
        <v>798.48288252320594</v>
      </c>
      <c r="BT25" s="42">
        <f t="shared" si="9"/>
        <v>538.97594570316403</v>
      </c>
      <c r="BU25" s="42">
        <f t="shared" si="21"/>
        <v>241.32730015082959</v>
      </c>
      <c r="BV25" s="42">
        <f t="shared" si="22"/>
        <v>1025.6410256410256</v>
      </c>
      <c r="BW25" s="42">
        <f t="shared" si="23"/>
        <v>633.48416289592762</v>
      </c>
      <c r="BX25" s="42">
        <f t="shared" si="24"/>
        <v>340.81226924169272</v>
      </c>
      <c r="BY25" s="42">
        <f t="shared" si="25"/>
        <v>624.82249360976994</v>
      </c>
      <c r="BZ25" s="42">
        <f t="shared" si="26"/>
        <v>482.81738142573136</v>
      </c>
      <c r="CA25" s="42">
        <f t="shared" si="27"/>
        <v>474.06845548497205</v>
      </c>
      <c r="CB25" s="42">
        <f t="shared" si="28"/>
        <v>1118.801554944534</v>
      </c>
      <c r="CC25" s="42">
        <f t="shared" si="29"/>
        <v>796.43500521475301</v>
      </c>
      <c r="CD25" s="42">
        <f t="shared" si="30"/>
        <v>210.08403361344537</v>
      </c>
      <c r="CE25" s="42">
        <f t="shared" si="31"/>
        <v>1031.3216195569137</v>
      </c>
      <c r="CF25" s="42">
        <f t="shared" si="32"/>
        <v>630.2521008403362</v>
      </c>
      <c r="CG25" s="42">
        <f t="shared" si="33"/>
        <v>288.46153846153845</v>
      </c>
      <c r="CH25" s="42">
        <f t="shared" si="34"/>
        <v>1038.4615384615383</v>
      </c>
      <c r="CI25" s="42">
        <f t="shared" si="35"/>
        <v>663.46153846153845</v>
      </c>
      <c r="CJ25" s="42">
        <f t="shared" si="36"/>
        <v>344.89365778884843</v>
      </c>
      <c r="CK25" s="42">
        <f t="shared" si="37"/>
        <v>728.10883310979114</v>
      </c>
      <c r="CL25" s="42">
        <f t="shared" si="49"/>
        <v>536.50124544931975</v>
      </c>
      <c r="CM25" s="42">
        <f t="shared" si="47"/>
        <v>417.93313069908811</v>
      </c>
      <c r="CN25" s="42">
        <f t="shared" si="48"/>
        <v>854.86322188449844</v>
      </c>
      <c r="CO25" s="42">
        <f t="shared" si="41"/>
        <v>636.39817629179333</v>
      </c>
      <c r="CP25" s="42">
        <f t="shared" si="42"/>
        <v>249.52015355086374</v>
      </c>
      <c r="CQ25" s="42">
        <f t="shared" si="43"/>
        <v>1055.662188099808</v>
      </c>
      <c r="CR25" s="42">
        <f t="shared" si="44"/>
        <v>652.59117082533589</v>
      </c>
      <c r="CS25" s="42"/>
      <c r="CT25" s="42"/>
      <c r="CU25" s="42"/>
      <c r="CV25" s="42"/>
      <c r="CW25" s="42"/>
      <c r="CX25" s="42"/>
      <c r="CY25" s="42"/>
      <c r="CZ25" s="42"/>
      <c r="DA25" s="42"/>
      <c r="DB25" s="43"/>
      <c r="DC25" s="44">
        <v>10794</v>
      </c>
      <c r="DD25" s="44">
        <v>10461</v>
      </c>
      <c r="DE25" s="44">
        <v>10394</v>
      </c>
      <c r="DF25" s="44">
        <v>10326</v>
      </c>
      <c r="DG25" s="44">
        <v>10145</v>
      </c>
      <c r="DH25" s="11">
        <v>10019</v>
      </c>
      <c r="DI25" s="11">
        <v>9945</v>
      </c>
      <c r="DJ25" s="11">
        <v>10563</v>
      </c>
      <c r="DK25" s="11">
        <v>10547</v>
      </c>
      <c r="DL25" s="11">
        <v>10472</v>
      </c>
      <c r="DM25" s="11">
        <v>10400</v>
      </c>
      <c r="DN25" s="11">
        <v>10438</v>
      </c>
      <c r="DO25" s="11">
        <v>10528</v>
      </c>
      <c r="DP25" s="11">
        <v>10420</v>
      </c>
    </row>
    <row r="26" spans="1:120" ht="17.25" customHeight="1">
      <c r="A26" s="39">
        <v>22</v>
      </c>
      <c r="B26" s="40" t="s">
        <v>43</v>
      </c>
      <c r="C26" s="41">
        <v>49</v>
      </c>
      <c r="D26" s="41">
        <v>109</v>
      </c>
      <c r="E26" s="41">
        <v>162</v>
      </c>
      <c r="F26" s="41">
        <v>56</v>
      </c>
      <c r="G26" s="41">
        <v>113</v>
      </c>
      <c r="H26" s="41">
        <v>169</v>
      </c>
      <c r="I26" s="41">
        <v>51</v>
      </c>
      <c r="J26" s="41">
        <v>154</v>
      </c>
      <c r="K26" s="41">
        <v>205</v>
      </c>
      <c r="L26" s="41">
        <v>58</v>
      </c>
      <c r="M26" s="41">
        <v>142</v>
      </c>
      <c r="N26" s="41">
        <v>201</v>
      </c>
      <c r="O26" s="41">
        <v>61</v>
      </c>
      <c r="P26" s="41">
        <v>164</v>
      </c>
      <c r="Q26" s="41">
        <v>226</v>
      </c>
      <c r="R26" s="83">
        <v>108</v>
      </c>
      <c r="S26" s="83">
        <v>177</v>
      </c>
      <c r="T26" s="83">
        <v>286</v>
      </c>
      <c r="U26" s="41">
        <v>138</v>
      </c>
      <c r="V26" s="41">
        <v>247</v>
      </c>
      <c r="W26" s="41">
        <v>386</v>
      </c>
      <c r="X26" s="41">
        <v>87</v>
      </c>
      <c r="Y26" s="41">
        <v>212</v>
      </c>
      <c r="Z26" s="41">
        <v>299</v>
      </c>
      <c r="AA26" s="41">
        <v>105</v>
      </c>
      <c r="AB26" s="41">
        <v>208</v>
      </c>
      <c r="AC26" s="41">
        <v>314</v>
      </c>
      <c r="AD26" s="41">
        <v>117</v>
      </c>
      <c r="AE26" s="41">
        <v>286</v>
      </c>
      <c r="AF26" s="41">
        <v>403</v>
      </c>
      <c r="AG26" s="41">
        <v>112</v>
      </c>
      <c r="AH26" s="41">
        <v>232</v>
      </c>
      <c r="AI26" s="41">
        <f t="shared" si="11"/>
        <v>344</v>
      </c>
      <c r="AJ26" s="41">
        <v>153</v>
      </c>
      <c r="AK26" s="41">
        <v>280</v>
      </c>
      <c r="AL26" s="41">
        <f t="shared" si="12"/>
        <v>433</v>
      </c>
      <c r="AM26" s="41">
        <v>138</v>
      </c>
      <c r="AN26" s="41">
        <v>263</v>
      </c>
      <c r="AO26" s="41">
        <v>402</v>
      </c>
      <c r="AP26" s="41">
        <v>150</v>
      </c>
      <c r="AQ26" s="41">
        <v>255</v>
      </c>
      <c r="AR26" s="41">
        <v>405</v>
      </c>
      <c r="AS26" s="41"/>
      <c r="AT26" s="41"/>
      <c r="AU26" s="41"/>
      <c r="AV26" s="41"/>
      <c r="AW26" s="41"/>
      <c r="AX26" s="41"/>
      <c r="AY26" s="41"/>
      <c r="AZ26" s="41"/>
      <c r="BA26" s="41"/>
      <c r="BC26" s="42">
        <f t="shared" si="46"/>
        <v>71.561053261869645</v>
      </c>
      <c r="BD26" s="42">
        <f t="shared" si="45"/>
        <v>159.18683276619981</v>
      </c>
      <c r="BE26" s="42">
        <f t="shared" si="14"/>
        <v>118.29480233084574</v>
      </c>
      <c r="BF26" s="42">
        <f t="shared" si="1"/>
        <v>81.415466030850638</v>
      </c>
      <c r="BG26" s="42">
        <f t="shared" si="2"/>
        <v>164.28477966939505</v>
      </c>
      <c r="BH26" s="42">
        <f t="shared" si="15"/>
        <v>122.85012285012284</v>
      </c>
      <c r="BI26" s="42">
        <f t="shared" si="3"/>
        <v>73.481737626972119</v>
      </c>
      <c r="BJ26" s="42">
        <f t="shared" si="4"/>
        <v>221.88603126575896</v>
      </c>
      <c r="BK26" s="42">
        <f t="shared" si="16"/>
        <v>147.68388444636554</v>
      </c>
      <c r="BL26" s="42">
        <f t="shared" si="5"/>
        <v>81.967792310573145</v>
      </c>
      <c r="BM26" s="42">
        <f t="shared" si="6"/>
        <v>200.67976738105835</v>
      </c>
      <c r="BN26" s="42">
        <f t="shared" si="17"/>
        <v>142.03039874504483</v>
      </c>
      <c r="BO26" s="42">
        <f t="shared" si="7"/>
        <v>84.687523861751089</v>
      </c>
      <c r="BP26" s="42">
        <f t="shared" si="8"/>
        <v>227.68449038241275</v>
      </c>
      <c r="BQ26" s="42">
        <f t="shared" si="18"/>
        <v>156.88016715373561</v>
      </c>
      <c r="BR26" s="42">
        <f>R26/$DH26*100000*2</f>
        <v>147.63880439908957</v>
      </c>
      <c r="BS26" s="42">
        <f t="shared" si="20"/>
        <v>241.96359609850791</v>
      </c>
      <c r="BT26" s="42">
        <f>T26/$DH26*100000</f>
        <v>195.48471323212786</v>
      </c>
      <c r="BU26" s="42">
        <f>U26/DI26*100000*2</f>
        <v>185.42654824449431</v>
      </c>
      <c r="BV26" s="42">
        <f t="shared" si="22"/>
        <v>331.88664794485572</v>
      </c>
      <c r="BW26" s="42">
        <f t="shared" si="23"/>
        <v>259.32843341440145</v>
      </c>
      <c r="BX26" s="42">
        <f t="shared" si="24"/>
        <v>114.66529595508283</v>
      </c>
      <c r="BY26" s="42">
        <f t="shared" si="25"/>
        <v>279.41428439629379</v>
      </c>
      <c r="BZ26" s="42">
        <f t="shared" si="26"/>
        <v>197.03979017568832</v>
      </c>
      <c r="CA26" s="42">
        <f t="shared" si="27"/>
        <v>136.48949030924618</v>
      </c>
      <c r="CB26" s="42">
        <f t="shared" si="28"/>
        <v>270.37918080307816</v>
      </c>
      <c r="CC26" s="42">
        <f t="shared" si="29"/>
        <v>204.08428551001572</v>
      </c>
      <c r="CD26" s="42">
        <f t="shared" si="30"/>
        <v>149.51025806492837</v>
      </c>
      <c r="CE26" s="42">
        <f t="shared" si="31"/>
        <v>365.46951971426927</v>
      </c>
      <c r="CF26" s="42">
        <f t="shared" si="32"/>
        <v>257.48988888959877</v>
      </c>
      <c r="CG26" s="42">
        <f t="shared" si="33"/>
        <v>141.57860140567325</v>
      </c>
      <c r="CH26" s="42">
        <f t="shared" si="34"/>
        <v>293.26996005460887</v>
      </c>
      <c r="CI26" s="42">
        <f t="shared" si="35"/>
        <v>217.42428073014108</v>
      </c>
      <c r="CJ26" s="42">
        <f t="shared" si="36"/>
        <v>197.26281724824815</v>
      </c>
      <c r="CK26" s="42">
        <f t="shared" si="37"/>
        <v>361.00384855888552</v>
      </c>
      <c r="CL26" s="42">
        <f t="shared" si="49"/>
        <v>279.13333290356684</v>
      </c>
      <c r="CM26" s="42">
        <f t="shared" si="47"/>
        <v>182.12051627207222</v>
      </c>
      <c r="CN26" s="42">
        <f t="shared" si="48"/>
        <v>347.08475202576085</v>
      </c>
      <c r="CO26" s="42">
        <f t="shared" si="41"/>
        <v>265.26249109193128</v>
      </c>
      <c r="CP26" s="42">
        <f t="shared" si="42"/>
        <v>191.28139405879989</v>
      </c>
      <c r="CQ26" s="42">
        <f t="shared" si="43"/>
        <v>325.17836989995988</v>
      </c>
      <c r="CR26" s="42">
        <f t="shared" si="44"/>
        <v>258.22988197937985</v>
      </c>
      <c r="CS26" s="42"/>
      <c r="CT26" s="42"/>
      <c r="CU26" s="42"/>
      <c r="CV26" s="42"/>
      <c r="CW26" s="42"/>
      <c r="CX26" s="42"/>
      <c r="CY26" s="42"/>
      <c r="CZ26" s="42"/>
      <c r="DA26" s="42"/>
      <c r="DB26" s="43"/>
      <c r="DC26" s="44">
        <v>136946</v>
      </c>
      <c r="DD26" s="44">
        <v>137566</v>
      </c>
      <c r="DE26" s="44">
        <v>138810</v>
      </c>
      <c r="DF26" s="44">
        <v>141519</v>
      </c>
      <c r="DG26" s="44">
        <v>144059</v>
      </c>
      <c r="DH26" s="11">
        <v>146303</v>
      </c>
      <c r="DI26" s="11">
        <v>148846</v>
      </c>
      <c r="DJ26" s="11">
        <v>151746</v>
      </c>
      <c r="DK26" s="11">
        <v>153858</v>
      </c>
      <c r="DL26" s="11">
        <v>156511</v>
      </c>
      <c r="DM26" s="11">
        <v>158216</v>
      </c>
      <c r="DN26" s="11">
        <v>155123</v>
      </c>
      <c r="DO26" s="11">
        <v>151548</v>
      </c>
      <c r="DP26" s="11">
        <v>156837</v>
      </c>
    </row>
    <row r="27" spans="1:120" ht="17.25" customHeight="1">
      <c r="A27" s="39">
        <v>23</v>
      </c>
      <c r="B27" s="40" t="s">
        <v>57</v>
      </c>
      <c r="C27" s="41">
        <v>13</v>
      </c>
      <c r="D27" s="41">
        <v>26</v>
      </c>
      <c r="E27" s="41">
        <v>41</v>
      </c>
      <c r="F27" s="41">
        <v>23</v>
      </c>
      <c r="G27" s="41">
        <v>45</v>
      </c>
      <c r="H27" s="41">
        <v>70</v>
      </c>
      <c r="I27" s="41">
        <v>22</v>
      </c>
      <c r="J27" s="41">
        <v>55</v>
      </c>
      <c r="K27" s="41">
        <v>80</v>
      </c>
      <c r="L27" s="41">
        <v>24</v>
      </c>
      <c r="M27" s="41">
        <v>79</v>
      </c>
      <c r="N27" s="41">
        <v>105</v>
      </c>
      <c r="O27" s="41">
        <v>21</v>
      </c>
      <c r="P27" s="41">
        <v>81</v>
      </c>
      <c r="Q27" s="41">
        <v>102</v>
      </c>
      <c r="R27" s="83">
        <v>30</v>
      </c>
      <c r="S27" s="83">
        <v>81</v>
      </c>
      <c r="T27" s="83">
        <v>113</v>
      </c>
      <c r="U27" s="41">
        <v>41</v>
      </c>
      <c r="V27" s="41">
        <v>95</v>
      </c>
      <c r="W27" s="41">
        <v>136</v>
      </c>
      <c r="X27" s="41">
        <v>33</v>
      </c>
      <c r="Y27" s="41">
        <v>65</v>
      </c>
      <c r="Z27" s="41">
        <v>99</v>
      </c>
      <c r="AA27" s="41">
        <v>21</v>
      </c>
      <c r="AB27" s="41">
        <v>83</v>
      </c>
      <c r="AC27" s="41">
        <v>105</v>
      </c>
      <c r="AD27" s="41">
        <v>33</v>
      </c>
      <c r="AE27" s="41">
        <v>97</v>
      </c>
      <c r="AF27" s="41">
        <v>130</v>
      </c>
      <c r="AG27" s="41">
        <v>58</v>
      </c>
      <c r="AH27" s="41">
        <v>83</v>
      </c>
      <c r="AI27" s="41">
        <f t="shared" si="11"/>
        <v>141</v>
      </c>
      <c r="AJ27" s="41">
        <v>38</v>
      </c>
      <c r="AK27" s="41">
        <v>107</v>
      </c>
      <c r="AL27" s="41">
        <f t="shared" si="12"/>
        <v>145</v>
      </c>
      <c r="AM27" s="41">
        <v>41</v>
      </c>
      <c r="AN27" s="41">
        <v>116</v>
      </c>
      <c r="AO27" s="41">
        <v>157</v>
      </c>
      <c r="AP27" s="41">
        <v>50</v>
      </c>
      <c r="AQ27" s="41">
        <v>103</v>
      </c>
      <c r="AR27" s="41">
        <v>153</v>
      </c>
      <c r="AS27" s="41"/>
      <c r="AT27" s="41"/>
      <c r="AU27" s="41"/>
      <c r="AV27" s="41"/>
      <c r="AW27" s="41"/>
      <c r="AX27" s="41"/>
      <c r="AY27" s="41"/>
      <c r="AZ27" s="41"/>
      <c r="BA27" s="41"/>
      <c r="BC27" s="42">
        <f t="shared" si="46"/>
        <v>129.6047056477743</v>
      </c>
      <c r="BD27" s="42">
        <f t="shared" si="45"/>
        <v>259.20941129554859</v>
      </c>
      <c r="BE27" s="42">
        <f t="shared" si="14"/>
        <v>204.37665121379789</v>
      </c>
      <c r="BF27" s="42">
        <f t="shared" si="1"/>
        <v>231.81978531472055</v>
      </c>
      <c r="BG27" s="42">
        <f t="shared" si="2"/>
        <v>453.56044952880109</v>
      </c>
      <c r="BH27" s="42">
        <f t="shared" si="15"/>
        <v>352.76923852240083</v>
      </c>
      <c r="BI27" s="42">
        <f t="shared" si="3"/>
        <v>222.48065935177226</v>
      </c>
      <c r="BJ27" s="42">
        <f t="shared" si="4"/>
        <v>556.20164837943059</v>
      </c>
      <c r="BK27" s="42">
        <f t="shared" si="16"/>
        <v>404.510289730495</v>
      </c>
      <c r="BL27" s="42">
        <f t="shared" si="5"/>
        <v>245.88904256954046</v>
      </c>
      <c r="BM27" s="42">
        <f t="shared" si="6"/>
        <v>809.38476512473744</v>
      </c>
      <c r="BN27" s="42">
        <f t="shared" si="17"/>
        <v>537.88228062086978</v>
      </c>
      <c r="BO27" s="42">
        <f t="shared" si="7"/>
        <v>216.97577103890069</v>
      </c>
      <c r="BP27" s="42">
        <f t="shared" si="8"/>
        <v>836.90654543575965</v>
      </c>
      <c r="BQ27" s="42">
        <f t="shared" si="18"/>
        <v>526.94115823733011</v>
      </c>
      <c r="BR27" s="42">
        <f t="shared" si="19"/>
        <v>313.18509238960223</v>
      </c>
      <c r="BS27" s="42">
        <f t="shared" si="20"/>
        <v>845.59974945192607</v>
      </c>
      <c r="BT27" s="42">
        <f t="shared" ref="BT27:BT84" si="50">T27/$DH27*100000</f>
        <v>589.83192400041764</v>
      </c>
      <c r="BU27" s="42">
        <f t="shared" si="21"/>
        <v>427.81864663223251</v>
      </c>
      <c r="BV27" s="42">
        <f t="shared" si="22"/>
        <v>991.28710805029482</v>
      </c>
      <c r="BW27" s="42">
        <f t="shared" si="23"/>
        <v>709.55287734126364</v>
      </c>
      <c r="BX27" s="42">
        <f t="shared" si="24"/>
        <v>335.98045204642636</v>
      </c>
      <c r="BY27" s="42">
        <f t="shared" si="25"/>
        <v>661.77967827326415</v>
      </c>
      <c r="BZ27" s="42">
        <f t="shared" si="26"/>
        <v>503.97067806963963</v>
      </c>
      <c r="CA27" s="42">
        <f t="shared" si="27"/>
        <v>213.57742181540809</v>
      </c>
      <c r="CB27" s="42">
        <f t="shared" si="28"/>
        <v>844.139333841851</v>
      </c>
      <c r="CC27" s="42">
        <f t="shared" si="29"/>
        <v>533.94355453852017</v>
      </c>
      <c r="CD27" s="42">
        <f t="shared" si="30"/>
        <v>335.4681305275999</v>
      </c>
      <c r="CE27" s="42">
        <f t="shared" si="31"/>
        <v>986.07298973264199</v>
      </c>
      <c r="CF27" s="42">
        <f t="shared" si="32"/>
        <v>660.770560130121</v>
      </c>
      <c r="CG27" s="42">
        <f t="shared" si="33"/>
        <v>591.20330258396621</v>
      </c>
      <c r="CH27" s="42">
        <f t="shared" si="34"/>
        <v>846.03231231843438</v>
      </c>
      <c r="CI27" s="42">
        <f t="shared" si="35"/>
        <v>718.61780745120018</v>
      </c>
      <c r="CJ27" s="42">
        <f t="shared" si="36"/>
        <v>388.56792269543433</v>
      </c>
      <c r="CK27" s="42">
        <f t="shared" si="37"/>
        <v>1094.1254665371439</v>
      </c>
      <c r="CL27" s="42">
        <f t="shared" si="49"/>
        <v>741.34669461628914</v>
      </c>
      <c r="CM27" s="42">
        <f t="shared" si="47"/>
        <v>409.67226219024781</v>
      </c>
      <c r="CN27" s="42">
        <f t="shared" si="48"/>
        <v>1159.0727418065549</v>
      </c>
      <c r="CO27" s="42">
        <f t="shared" si="41"/>
        <v>784.37250199840116</v>
      </c>
      <c r="CP27" s="42">
        <f t="shared" si="42"/>
        <v>499.45060433523122</v>
      </c>
      <c r="CQ27" s="42">
        <f t="shared" si="43"/>
        <v>1028.8682449305763</v>
      </c>
      <c r="CR27" s="42">
        <f t="shared" si="44"/>
        <v>764.15942463290378</v>
      </c>
      <c r="CS27" s="42"/>
      <c r="CT27" s="42"/>
      <c r="CU27" s="42"/>
      <c r="CV27" s="42"/>
      <c r="CW27" s="42"/>
      <c r="CX27" s="42"/>
      <c r="CY27" s="42"/>
      <c r="CZ27" s="42"/>
      <c r="DA27" s="42"/>
      <c r="DB27" s="43"/>
      <c r="DC27" s="44">
        <v>20061</v>
      </c>
      <c r="DD27" s="44">
        <v>19843</v>
      </c>
      <c r="DE27" s="44">
        <v>19777</v>
      </c>
      <c r="DF27" s="44">
        <v>19521</v>
      </c>
      <c r="DG27" s="44">
        <v>19357</v>
      </c>
      <c r="DH27" s="11">
        <v>19158</v>
      </c>
      <c r="DI27" s="11">
        <v>19167</v>
      </c>
      <c r="DJ27" s="11">
        <v>19644</v>
      </c>
      <c r="DK27" s="11">
        <v>19665</v>
      </c>
      <c r="DL27" s="11">
        <v>19674</v>
      </c>
      <c r="DM27" s="11">
        <v>19621</v>
      </c>
      <c r="DN27" s="11">
        <v>19559</v>
      </c>
      <c r="DO27" s="11">
        <v>20016</v>
      </c>
      <c r="DP27" s="11">
        <v>20022</v>
      </c>
    </row>
    <row r="28" spans="1:120" ht="17.25" customHeight="1">
      <c r="A28" s="39">
        <v>24</v>
      </c>
      <c r="B28" s="40" t="s">
        <v>58</v>
      </c>
      <c r="C28" s="41">
        <v>4</v>
      </c>
      <c r="D28" s="41">
        <v>5</v>
      </c>
      <c r="E28" s="41">
        <v>9</v>
      </c>
      <c r="F28" s="41">
        <v>5</v>
      </c>
      <c r="G28" s="41">
        <v>14</v>
      </c>
      <c r="H28" s="41">
        <v>19</v>
      </c>
      <c r="I28" s="41">
        <v>11</v>
      </c>
      <c r="J28" s="41">
        <v>27</v>
      </c>
      <c r="K28" s="41">
        <v>39</v>
      </c>
      <c r="L28" s="41">
        <v>10</v>
      </c>
      <c r="M28" s="41">
        <v>27</v>
      </c>
      <c r="N28" s="41">
        <v>38</v>
      </c>
      <c r="O28" s="41">
        <v>12</v>
      </c>
      <c r="P28" s="41">
        <v>33</v>
      </c>
      <c r="Q28" s="41">
        <v>46</v>
      </c>
      <c r="R28" s="83">
        <v>16</v>
      </c>
      <c r="S28" s="83">
        <v>38</v>
      </c>
      <c r="T28" s="83">
        <v>54</v>
      </c>
      <c r="U28" s="41">
        <v>8</v>
      </c>
      <c r="V28" s="41">
        <v>37</v>
      </c>
      <c r="W28" s="41">
        <v>46</v>
      </c>
      <c r="X28" s="41">
        <v>12</v>
      </c>
      <c r="Y28" s="41">
        <v>32</v>
      </c>
      <c r="Z28" s="41">
        <v>45</v>
      </c>
      <c r="AA28" s="41">
        <v>16</v>
      </c>
      <c r="AB28" s="41">
        <v>43</v>
      </c>
      <c r="AC28" s="41">
        <v>59</v>
      </c>
      <c r="AD28" s="41">
        <v>18</v>
      </c>
      <c r="AE28" s="41">
        <v>39</v>
      </c>
      <c r="AF28" s="41">
        <v>57</v>
      </c>
      <c r="AG28" s="41">
        <v>9</v>
      </c>
      <c r="AH28" s="41">
        <v>38</v>
      </c>
      <c r="AI28" s="41">
        <f t="shared" si="11"/>
        <v>47</v>
      </c>
      <c r="AJ28" s="41">
        <v>9</v>
      </c>
      <c r="AK28" s="41">
        <v>35</v>
      </c>
      <c r="AL28" s="41">
        <f t="shared" si="12"/>
        <v>44</v>
      </c>
      <c r="AM28" s="41">
        <v>20</v>
      </c>
      <c r="AN28" s="41">
        <v>27</v>
      </c>
      <c r="AO28" s="41">
        <v>47</v>
      </c>
      <c r="AP28" s="41">
        <v>11</v>
      </c>
      <c r="AQ28" s="41">
        <v>43</v>
      </c>
      <c r="AR28" s="41">
        <v>54</v>
      </c>
      <c r="AS28" s="41"/>
      <c r="AT28" s="41"/>
      <c r="AU28" s="41"/>
      <c r="AV28" s="41"/>
      <c r="AW28" s="41"/>
      <c r="AX28" s="41"/>
      <c r="AY28" s="41"/>
      <c r="AZ28" s="41"/>
      <c r="BA28" s="41"/>
      <c r="BC28" s="42">
        <f t="shared" si="46"/>
        <v>43.240905896978539</v>
      </c>
      <c r="BD28" s="42">
        <f t="shared" si="45"/>
        <v>54.051132371223176</v>
      </c>
      <c r="BE28" s="42">
        <f t="shared" si="14"/>
        <v>48.646019134100861</v>
      </c>
      <c r="BF28" s="42">
        <f t="shared" si="1"/>
        <v>52.86250462546915</v>
      </c>
      <c r="BG28" s="42">
        <f t="shared" si="2"/>
        <v>148.01501295131362</v>
      </c>
      <c r="BH28" s="42">
        <f t="shared" si="15"/>
        <v>100.43875878839138</v>
      </c>
      <c r="BI28" s="42">
        <f t="shared" si="3"/>
        <v>113.25028312570782</v>
      </c>
      <c r="BJ28" s="42">
        <f t="shared" si="4"/>
        <v>277.97796767219188</v>
      </c>
      <c r="BK28" s="42">
        <f t="shared" si="16"/>
        <v>200.76186554102748</v>
      </c>
      <c r="BL28" s="42">
        <f t="shared" si="5"/>
        <v>99.25065753560618</v>
      </c>
      <c r="BM28" s="42">
        <f t="shared" si="6"/>
        <v>267.97677534613666</v>
      </c>
      <c r="BN28" s="42">
        <f t="shared" si="17"/>
        <v>188.57624931765173</v>
      </c>
      <c r="BO28" s="42">
        <f t="shared" si="7"/>
        <v>116.82242990654204</v>
      </c>
      <c r="BP28" s="42">
        <f t="shared" si="8"/>
        <v>321.26168224299067</v>
      </c>
      <c r="BQ28" s="42">
        <f t="shared" si="18"/>
        <v>223.90965732087224</v>
      </c>
      <c r="BR28" s="42">
        <f t="shared" si="19"/>
        <v>153.77961458984095</v>
      </c>
      <c r="BS28" s="42">
        <f t="shared" si="20"/>
        <v>365.22658465087221</v>
      </c>
      <c r="BT28" s="42">
        <f t="shared" si="50"/>
        <v>259.50309962035658</v>
      </c>
      <c r="BU28" s="42">
        <f t="shared" si="21"/>
        <v>74.923905408569425</v>
      </c>
      <c r="BV28" s="42">
        <f t="shared" si="22"/>
        <v>346.52306251463358</v>
      </c>
      <c r="BW28" s="42">
        <f t="shared" si="23"/>
        <v>215.40622804963709</v>
      </c>
      <c r="BX28" s="42">
        <f t="shared" si="24"/>
        <v>106.76156583629894</v>
      </c>
      <c r="BY28" s="42">
        <f t="shared" si="25"/>
        <v>284.69750889679716</v>
      </c>
      <c r="BZ28" s="42">
        <f t="shared" si="26"/>
        <v>200.1779359430605</v>
      </c>
      <c r="CA28" s="42">
        <f t="shared" si="27"/>
        <v>138.4083044982699</v>
      </c>
      <c r="CB28" s="42">
        <f t="shared" si="28"/>
        <v>371.97231833910035</v>
      </c>
      <c r="CC28" s="42">
        <f t="shared" si="29"/>
        <v>255.19031141868513</v>
      </c>
      <c r="CD28" s="42">
        <f t="shared" si="30"/>
        <v>151.75786190034566</v>
      </c>
      <c r="CE28" s="42">
        <f t="shared" si="31"/>
        <v>328.8087007840823</v>
      </c>
      <c r="CF28" s="42">
        <f t="shared" si="32"/>
        <v>240.28328134221397</v>
      </c>
      <c r="CG28" s="42">
        <f t="shared" si="33"/>
        <v>74.229865149078321</v>
      </c>
      <c r="CH28" s="42">
        <f t="shared" si="34"/>
        <v>313.4149861849973</v>
      </c>
      <c r="CI28" s="42">
        <f t="shared" si="35"/>
        <v>193.82242566703783</v>
      </c>
      <c r="CJ28" s="42">
        <f t="shared" si="36"/>
        <v>72.68322228952151</v>
      </c>
      <c r="CK28" s="42">
        <f t="shared" si="37"/>
        <v>282.6569755703614</v>
      </c>
      <c r="CL28" s="42">
        <f t="shared" si="49"/>
        <v>177.67009892994145</v>
      </c>
      <c r="CM28" s="42">
        <f t="shared" si="47"/>
        <v>158.12776723592663</v>
      </c>
      <c r="CN28" s="42">
        <f t="shared" si="48"/>
        <v>213.47248576850095</v>
      </c>
      <c r="CO28" s="42">
        <f t="shared" si="41"/>
        <v>185.8001265022138</v>
      </c>
      <c r="CP28" s="42">
        <f t="shared" si="42"/>
        <v>85.211867689209072</v>
      </c>
      <c r="CQ28" s="42">
        <f t="shared" si="43"/>
        <v>333.10093733054458</v>
      </c>
      <c r="CR28" s="42">
        <f t="shared" si="44"/>
        <v>209.15640250987684</v>
      </c>
      <c r="CS28" s="42"/>
      <c r="CT28" s="42"/>
      <c r="CU28" s="42"/>
      <c r="CV28" s="42"/>
      <c r="CW28" s="42"/>
      <c r="CX28" s="42"/>
      <c r="CY28" s="42"/>
      <c r="CZ28" s="42"/>
      <c r="DA28" s="42"/>
      <c r="DB28" s="43"/>
      <c r="DC28" s="44">
        <v>18501</v>
      </c>
      <c r="DD28" s="44">
        <v>18917</v>
      </c>
      <c r="DE28" s="44">
        <v>19426</v>
      </c>
      <c r="DF28" s="44">
        <v>20151</v>
      </c>
      <c r="DG28" s="44">
        <v>20544</v>
      </c>
      <c r="DH28" s="11">
        <v>20809</v>
      </c>
      <c r="DI28" s="11">
        <v>21355</v>
      </c>
      <c r="DJ28" s="11">
        <v>22480</v>
      </c>
      <c r="DK28" s="11">
        <v>23120</v>
      </c>
      <c r="DL28" s="11">
        <v>23722</v>
      </c>
      <c r="DM28" s="11">
        <v>24249</v>
      </c>
      <c r="DN28" s="11">
        <v>24765</v>
      </c>
      <c r="DO28" s="11">
        <v>25296</v>
      </c>
      <c r="DP28" s="11">
        <v>25818</v>
      </c>
    </row>
    <row r="29" spans="1:120" ht="17.25" customHeight="1">
      <c r="A29" s="39">
        <v>25</v>
      </c>
      <c r="B29" s="40" t="s">
        <v>59</v>
      </c>
      <c r="C29" s="41">
        <v>39</v>
      </c>
      <c r="D29" s="41">
        <v>133</v>
      </c>
      <c r="E29" s="41">
        <v>173</v>
      </c>
      <c r="F29" s="41">
        <v>83</v>
      </c>
      <c r="G29" s="41">
        <v>231</v>
      </c>
      <c r="H29" s="41">
        <v>315</v>
      </c>
      <c r="I29" s="41">
        <v>125</v>
      </c>
      <c r="J29" s="41">
        <v>345</v>
      </c>
      <c r="K29" s="41">
        <v>475</v>
      </c>
      <c r="L29" s="41">
        <v>126</v>
      </c>
      <c r="M29" s="41">
        <v>367</v>
      </c>
      <c r="N29" s="41">
        <v>499</v>
      </c>
      <c r="O29" s="41">
        <v>135</v>
      </c>
      <c r="P29" s="41">
        <v>399</v>
      </c>
      <c r="Q29" s="41">
        <v>545</v>
      </c>
      <c r="R29" s="83">
        <v>144</v>
      </c>
      <c r="S29" s="83">
        <v>381</v>
      </c>
      <c r="T29" s="83">
        <v>531</v>
      </c>
      <c r="U29" s="41">
        <v>149</v>
      </c>
      <c r="V29" s="41">
        <v>462</v>
      </c>
      <c r="W29" s="41">
        <v>616</v>
      </c>
      <c r="X29" s="41">
        <v>132</v>
      </c>
      <c r="Y29" s="41">
        <v>429</v>
      </c>
      <c r="Z29" s="41">
        <v>563</v>
      </c>
      <c r="AA29" s="41">
        <v>174</v>
      </c>
      <c r="AB29" s="41">
        <v>484</v>
      </c>
      <c r="AC29" s="41">
        <v>659</v>
      </c>
      <c r="AD29" s="41">
        <v>150</v>
      </c>
      <c r="AE29" s="41">
        <v>491</v>
      </c>
      <c r="AF29" s="41">
        <v>641</v>
      </c>
      <c r="AG29" s="41">
        <v>177</v>
      </c>
      <c r="AH29" s="41">
        <v>556</v>
      </c>
      <c r="AI29" s="41">
        <f t="shared" si="11"/>
        <v>733</v>
      </c>
      <c r="AJ29" s="41">
        <v>185</v>
      </c>
      <c r="AK29" s="41">
        <v>505</v>
      </c>
      <c r="AL29" s="41">
        <f t="shared" si="12"/>
        <v>690</v>
      </c>
      <c r="AM29" s="41">
        <v>191</v>
      </c>
      <c r="AN29" s="41">
        <v>514</v>
      </c>
      <c r="AO29" s="41">
        <v>707</v>
      </c>
      <c r="AP29" s="41">
        <v>195</v>
      </c>
      <c r="AQ29" s="41">
        <v>581</v>
      </c>
      <c r="AR29" s="41">
        <v>776</v>
      </c>
      <c r="AS29" s="41"/>
      <c r="AT29" s="41"/>
      <c r="AU29" s="41"/>
      <c r="AV29" s="41"/>
      <c r="AW29" s="41"/>
      <c r="AX29" s="41"/>
      <c r="AY29" s="41"/>
      <c r="AZ29" s="41"/>
      <c r="BA29" s="41"/>
      <c r="BC29" s="42">
        <f t="shared" si="46"/>
        <v>77.306560155406018</v>
      </c>
      <c r="BD29" s="42">
        <f t="shared" si="45"/>
        <v>263.63519232484617</v>
      </c>
      <c r="BE29" s="42">
        <f t="shared" si="14"/>
        <v>171.4619859857082</v>
      </c>
      <c r="BF29" s="42">
        <f t="shared" si="1"/>
        <v>162.95598225154123</v>
      </c>
      <c r="BG29" s="42">
        <f t="shared" si="2"/>
        <v>453.52809518200024</v>
      </c>
      <c r="BH29" s="42">
        <f t="shared" si="15"/>
        <v>309.22370126045467</v>
      </c>
      <c r="BI29" s="42">
        <f t="shared" si="3"/>
        <v>241.02890418619</v>
      </c>
      <c r="BJ29" s="42">
        <f t="shared" si="4"/>
        <v>665.23977555388444</v>
      </c>
      <c r="BK29" s="42">
        <f t="shared" si="16"/>
        <v>457.95491795376103</v>
      </c>
      <c r="BL29" s="42">
        <f t="shared" si="5"/>
        <v>239.2435347282877</v>
      </c>
      <c r="BM29" s="42">
        <f t="shared" si="6"/>
        <v>696.84426385144116</v>
      </c>
      <c r="BN29" s="42">
        <f t="shared" si="17"/>
        <v>473.74017392625223</v>
      </c>
      <c r="BO29" s="42">
        <f t="shared" si="7"/>
        <v>252.40485739125555</v>
      </c>
      <c r="BP29" s="42">
        <f t="shared" si="8"/>
        <v>745.99657851193308</v>
      </c>
      <c r="BQ29" s="42">
        <f t="shared" si="18"/>
        <v>509.48387880827516</v>
      </c>
      <c r="BR29" s="42">
        <f t="shared" si="19"/>
        <v>265.59200272969559</v>
      </c>
      <c r="BS29" s="42">
        <f t="shared" si="20"/>
        <v>702.71217388898629</v>
      </c>
      <c r="BT29" s="42">
        <f t="shared" si="50"/>
        <v>489.68525503287628</v>
      </c>
      <c r="BU29" s="42">
        <f t="shared" si="21"/>
        <v>269.53202727881188</v>
      </c>
      <c r="BV29" s="42">
        <f t="shared" si="22"/>
        <v>835.73017854235638</v>
      </c>
      <c r="BW29" s="42">
        <f t="shared" si="23"/>
        <v>557.15345236157088</v>
      </c>
      <c r="BX29" s="42">
        <f t="shared" si="24"/>
        <v>232.35959407483034</v>
      </c>
      <c r="BY29" s="42">
        <f t="shared" si="25"/>
        <v>755.16868074319859</v>
      </c>
      <c r="BZ29" s="42">
        <f t="shared" si="26"/>
        <v>495.52443736412681</v>
      </c>
      <c r="CA29" s="42">
        <f t="shared" si="27"/>
        <v>299.88366581929427</v>
      </c>
      <c r="CB29" s="42">
        <f t="shared" si="28"/>
        <v>834.15916239389901</v>
      </c>
      <c r="CC29" s="42">
        <f t="shared" si="29"/>
        <v>567.88314877849109</v>
      </c>
      <c r="CD29" s="42">
        <f t="shared" si="30"/>
        <v>254.03707247677676</v>
      </c>
      <c r="CE29" s="42">
        <f t="shared" si="31"/>
        <v>831.54801724064941</v>
      </c>
      <c r="CF29" s="42">
        <f t="shared" si="32"/>
        <v>542.79254485871297</v>
      </c>
      <c r="CG29" s="42">
        <f t="shared" si="33"/>
        <v>295.04917486247706</v>
      </c>
      <c r="CH29" s="42">
        <f t="shared" si="34"/>
        <v>926.82113685614263</v>
      </c>
      <c r="CI29" s="42">
        <f t="shared" si="35"/>
        <v>610.93515585930982</v>
      </c>
      <c r="CJ29" s="42">
        <f t="shared" si="36"/>
        <v>304.82279085861165</v>
      </c>
      <c r="CK29" s="42">
        <f t="shared" si="37"/>
        <v>832.08383450593999</v>
      </c>
      <c r="CL29" s="42">
        <f t="shared" si="49"/>
        <v>568.45331268227585</v>
      </c>
      <c r="CM29" s="42">
        <f t="shared" si="47"/>
        <v>311.70696281548089</v>
      </c>
      <c r="CN29" s="42">
        <f t="shared" si="48"/>
        <v>838.8344444353778</v>
      </c>
      <c r="CO29" s="42">
        <f t="shared" si="41"/>
        <v>576.90267725273566</v>
      </c>
      <c r="CP29" s="42">
        <f t="shared" si="42"/>
        <v>314.07541031133735</v>
      </c>
      <c r="CQ29" s="42">
        <f t="shared" si="43"/>
        <v>935.78365841480502</v>
      </c>
      <c r="CR29" s="42">
        <f t="shared" si="44"/>
        <v>624.92953436307118</v>
      </c>
      <c r="CS29" s="42"/>
      <c r="CT29" s="42"/>
      <c r="CU29" s="42"/>
      <c r="CV29" s="42"/>
      <c r="CW29" s="42"/>
      <c r="CX29" s="42"/>
      <c r="CY29" s="42"/>
      <c r="CZ29" s="42"/>
      <c r="DA29" s="42"/>
      <c r="DB29" s="43"/>
      <c r="DC29" s="44">
        <v>100897</v>
      </c>
      <c r="DD29" s="44">
        <v>101868</v>
      </c>
      <c r="DE29" s="44">
        <v>103722</v>
      </c>
      <c r="DF29" s="44">
        <v>105332</v>
      </c>
      <c r="DG29" s="44">
        <v>106971</v>
      </c>
      <c r="DH29" s="11">
        <v>108437</v>
      </c>
      <c r="DI29" s="11">
        <v>110562</v>
      </c>
      <c r="DJ29" s="11">
        <v>113617</v>
      </c>
      <c r="DK29" s="11">
        <v>116045</v>
      </c>
      <c r="DL29" s="11">
        <v>118093</v>
      </c>
      <c r="DM29" s="11">
        <v>119980</v>
      </c>
      <c r="DN29" s="11">
        <v>121382</v>
      </c>
      <c r="DO29" s="11">
        <v>122551</v>
      </c>
      <c r="DP29" s="11">
        <v>124174</v>
      </c>
    </row>
    <row r="30" spans="1:120" ht="17.25" customHeight="1">
      <c r="A30" s="39">
        <v>26</v>
      </c>
      <c r="B30" s="40" t="s">
        <v>44</v>
      </c>
      <c r="C30" s="41">
        <v>142</v>
      </c>
      <c r="D30" s="41">
        <v>463</v>
      </c>
      <c r="E30" s="41">
        <v>613</v>
      </c>
      <c r="F30" s="41">
        <v>201</v>
      </c>
      <c r="G30" s="41">
        <v>591</v>
      </c>
      <c r="H30" s="41">
        <v>811</v>
      </c>
      <c r="I30" s="41">
        <v>223</v>
      </c>
      <c r="J30" s="41">
        <v>654</v>
      </c>
      <c r="K30" s="41">
        <v>886</v>
      </c>
      <c r="L30" s="41">
        <v>268</v>
      </c>
      <c r="M30" s="41">
        <v>673</v>
      </c>
      <c r="N30" s="41">
        <v>953</v>
      </c>
      <c r="O30" s="41">
        <v>229</v>
      </c>
      <c r="P30" s="41">
        <v>693</v>
      </c>
      <c r="Q30" s="41">
        <v>937</v>
      </c>
      <c r="R30" s="83">
        <v>297</v>
      </c>
      <c r="S30" s="83">
        <v>822</v>
      </c>
      <c r="T30" s="83">
        <v>1131</v>
      </c>
      <c r="U30" s="41">
        <v>384</v>
      </c>
      <c r="V30" s="41">
        <v>890</v>
      </c>
      <c r="W30" s="41">
        <v>1284</v>
      </c>
      <c r="X30" s="41">
        <v>269</v>
      </c>
      <c r="Y30" s="41">
        <v>841</v>
      </c>
      <c r="Z30" s="41">
        <v>1112</v>
      </c>
      <c r="AA30" s="41">
        <v>216</v>
      </c>
      <c r="AB30" s="41">
        <v>724</v>
      </c>
      <c r="AC30" s="41">
        <v>942</v>
      </c>
      <c r="AD30" s="41">
        <v>224</v>
      </c>
      <c r="AE30" s="41">
        <v>785</v>
      </c>
      <c r="AF30" s="41">
        <v>1010</v>
      </c>
      <c r="AG30" s="41">
        <v>254</v>
      </c>
      <c r="AH30" s="41">
        <v>785</v>
      </c>
      <c r="AI30" s="41">
        <f t="shared" si="11"/>
        <v>1039</v>
      </c>
      <c r="AJ30" s="41">
        <v>257</v>
      </c>
      <c r="AK30" s="41">
        <v>696</v>
      </c>
      <c r="AL30" s="41">
        <f t="shared" si="12"/>
        <v>953</v>
      </c>
      <c r="AM30" s="41">
        <v>216</v>
      </c>
      <c r="AN30" s="41">
        <v>774</v>
      </c>
      <c r="AO30" s="41">
        <v>993</v>
      </c>
      <c r="AP30" s="41">
        <v>246</v>
      </c>
      <c r="AQ30" s="41">
        <v>782</v>
      </c>
      <c r="AR30" s="41">
        <v>1028</v>
      </c>
      <c r="AS30" s="41"/>
      <c r="AT30" s="41"/>
      <c r="AU30" s="41"/>
      <c r="AV30" s="41"/>
      <c r="AW30" s="41"/>
      <c r="AX30" s="41"/>
      <c r="AY30" s="41"/>
      <c r="AZ30" s="41"/>
      <c r="BA30" s="41"/>
      <c r="BC30" s="42">
        <f t="shared" si="46"/>
        <v>201.91965872733735</v>
      </c>
      <c r="BD30" s="42">
        <f t="shared" si="45"/>
        <v>658.37184500533237</v>
      </c>
      <c r="BE30" s="42">
        <f t="shared" si="14"/>
        <v>435.83362957696403</v>
      </c>
      <c r="BF30" s="42">
        <f t="shared" si="1"/>
        <v>281.92522669733711</v>
      </c>
      <c r="BG30" s="42">
        <f t="shared" si="2"/>
        <v>828.94432327426</v>
      </c>
      <c r="BH30" s="42">
        <f t="shared" si="15"/>
        <v>568.75959913318513</v>
      </c>
      <c r="BI30" s="42">
        <f t="shared" si="3"/>
        <v>308.26651921481891</v>
      </c>
      <c r="BJ30" s="42">
        <f t="shared" si="4"/>
        <v>904.06414155377377</v>
      </c>
      <c r="BK30" s="42">
        <f t="shared" si="16"/>
        <v>612.38595521150125</v>
      </c>
      <c r="BL30" s="42">
        <f t="shared" si="5"/>
        <v>365.30427256060574</v>
      </c>
      <c r="BM30" s="42">
        <f t="shared" si="6"/>
        <v>917.34990833316294</v>
      </c>
      <c r="BN30" s="42">
        <f t="shared" si="17"/>
        <v>649.50554431018156</v>
      </c>
      <c r="BO30" s="42">
        <f t="shared" si="7"/>
        <v>306.31763399724446</v>
      </c>
      <c r="BP30" s="42">
        <f t="shared" si="8"/>
        <v>926.97869152877922</v>
      </c>
      <c r="BQ30" s="42">
        <f t="shared" si="18"/>
        <v>626.6803996843189</v>
      </c>
      <c r="BR30" s="42">
        <f t="shared" si="19"/>
        <v>388.89870956337279</v>
      </c>
      <c r="BS30" s="42">
        <f t="shared" si="20"/>
        <v>1076.3459234380218</v>
      </c>
      <c r="BT30" s="42">
        <f t="shared" si="50"/>
        <v>740.47885608783611</v>
      </c>
      <c r="BU30" s="42">
        <f t="shared" si="21"/>
        <v>493.41471249598459</v>
      </c>
      <c r="BV30" s="42">
        <f t="shared" si="22"/>
        <v>1143.5913909412143</v>
      </c>
      <c r="BW30" s="42">
        <f t="shared" si="23"/>
        <v>824.92772245422418</v>
      </c>
      <c r="BX30" s="42">
        <f t="shared" si="24"/>
        <v>327.75300338718716</v>
      </c>
      <c r="BY30" s="42">
        <f t="shared" si="25"/>
        <v>1024.6850403294586</v>
      </c>
      <c r="BZ30" s="42">
        <f t="shared" si="26"/>
        <v>677.43743451031992</v>
      </c>
      <c r="CA30" s="42">
        <f t="shared" si="27"/>
        <v>260.09368189097739</v>
      </c>
      <c r="CB30" s="42">
        <f t="shared" si="28"/>
        <v>871.79548930123894</v>
      </c>
      <c r="CC30" s="42">
        <f t="shared" si="29"/>
        <v>567.14872301227012</v>
      </c>
      <c r="CD30" s="42">
        <f t="shared" si="30"/>
        <v>266.34800030915392</v>
      </c>
      <c r="CE30" s="42">
        <f t="shared" si="31"/>
        <v>933.40705465484746</v>
      </c>
      <c r="CF30" s="42">
        <f t="shared" si="32"/>
        <v>600.47205426840503</v>
      </c>
      <c r="CG30" s="42">
        <f t="shared" si="33"/>
        <v>301.7307943597724</v>
      </c>
      <c r="CH30" s="42">
        <f t="shared" si="34"/>
        <v>932.51446288354862</v>
      </c>
      <c r="CI30" s="42">
        <f t="shared" si="35"/>
        <v>617.1226286216604</v>
      </c>
      <c r="CJ30" s="42">
        <f t="shared" si="36"/>
        <v>314.82366199943647</v>
      </c>
      <c r="CK30" s="42">
        <f t="shared" si="37"/>
        <v>852.59637646540011</v>
      </c>
      <c r="CL30" s="42">
        <f t="shared" si="49"/>
        <v>583.71001923241818</v>
      </c>
      <c r="CM30" s="42">
        <f t="shared" si="47"/>
        <v>271.66223328994283</v>
      </c>
      <c r="CN30" s="42">
        <f t="shared" si="48"/>
        <v>973.45633595562856</v>
      </c>
      <c r="CO30" s="42">
        <f t="shared" si="41"/>
        <v>624.44582790952131</v>
      </c>
      <c r="CP30" s="42">
        <f t="shared" si="42"/>
        <v>300.38097098759403</v>
      </c>
      <c r="CQ30" s="42">
        <f t="shared" si="43"/>
        <v>954.86959070040041</v>
      </c>
      <c r="CR30" s="42">
        <f t="shared" si="44"/>
        <v>627.6252808439973</v>
      </c>
      <c r="CS30" s="42"/>
      <c r="CT30" s="42"/>
      <c r="CU30" s="42"/>
      <c r="CV30" s="42"/>
      <c r="CW30" s="42"/>
      <c r="CX30" s="42"/>
      <c r="CY30" s="42"/>
      <c r="CZ30" s="42"/>
      <c r="DA30" s="42"/>
      <c r="DB30" s="43"/>
      <c r="DC30" s="44">
        <v>140650</v>
      </c>
      <c r="DD30" s="44">
        <v>142591</v>
      </c>
      <c r="DE30" s="44">
        <v>144680</v>
      </c>
      <c r="DF30" s="44">
        <v>146727</v>
      </c>
      <c r="DG30" s="44">
        <v>149518</v>
      </c>
      <c r="DH30" s="11">
        <v>152739</v>
      </c>
      <c r="DI30" s="11">
        <v>155650</v>
      </c>
      <c r="DJ30" s="11">
        <v>164148</v>
      </c>
      <c r="DK30" s="11">
        <v>166094</v>
      </c>
      <c r="DL30" s="11">
        <v>168201</v>
      </c>
      <c r="DM30" s="11">
        <v>168362</v>
      </c>
      <c r="DN30" s="11">
        <v>163266</v>
      </c>
      <c r="DO30" s="11">
        <v>159021</v>
      </c>
      <c r="DP30" s="11">
        <v>163792</v>
      </c>
    </row>
    <row r="31" spans="1:120" ht="17.25" customHeight="1">
      <c r="A31" s="39">
        <v>27</v>
      </c>
      <c r="B31" s="40" t="s">
        <v>60</v>
      </c>
      <c r="C31" s="41">
        <v>91</v>
      </c>
      <c r="D31" s="41">
        <v>273</v>
      </c>
      <c r="E31" s="41">
        <v>364</v>
      </c>
      <c r="F31" s="41">
        <v>144</v>
      </c>
      <c r="G31" s="41">
        <v>454</v>
      </c>
      <c r="H31" s="41">
        <v>606</v>
      </c>
      <c r="I31" s="41">
        <v>234</v>
      </c>
      <c r="J31" s="41">
        <v>660</v>
      </c>
      <c r="K31" s="41">
        <v>905</v>
      </c>
      <c r="L31" s="41">
        <v>227</v>
      </c>
      <c r="M31" s="41">
        <v>668</v>
      </c>
      <c r="N31" s="41">
        <v>914</v>
      </c>
      <c r="O31" s="41">
        <v>230</v>
      </c>
      <c r="P31" s="41">
        <v>659</v>
      </c>
      <c r="Q31" s="41">
        <v>902</v>
      </c>
      <c r="R31" s="83">
        <v>224</v>
      </c>
      <c r="S31" s="83">
        <v>740</v>
      </c>
      <c r="T31" s="83">
        <v>982</v>
      </c>
      <c r="U31" s="41">
        <v>280</v>
      </c>
      <c r="V31" s="41">
        <v>813</v>
      </c>
      <c r="W31" s="41">
        <v>1104</v>
      </c>
      <c r="X31" s="41">
        <v>274</v>
      </c>
      <c r="Y31" s="41">
        <v>800</v>
      </c>
      <c r="Z31" s="41">
        <v>1079</v>
      </c>
      <c r="AA31" s="41">
        <v>291</v>
      </c>
      <c r="AB31" s="41">
        <v>893</v>
      </c>
      <c r="AC31" s="41">
        <v>1190</v>
      </c>
      <c r="AD31" s="41">
        <v>351</v>
      </c>
      <c r="AE31" s="41">
        <v>966</v>
      </c>
      <c r="AF31" s="41">
        <v>1321</v>
      </c>
      <c r="AG31" s="41">
        <v>344</v>
      </c>
      <c r="AH31" s="41">
        <v>1074</v>
      </c>
      <c r="AI31" s="41">
        <f t="shared" si="11"/>
        <v>1418</v>
      </c>
      <c r="AJ31" s="41">
        <v>332</v>
      </c>
      <c r="AK31" s="41">
        <v>997</v>
      </c>
      <c r="AL31" s="41">
        <f t="shared" si="12"/>
        <v>1329</v>
      </c>
      <c r="AM31" s="41">
        <v>306</v>
      </c>
      <c r="AN31" s="41">
        <v>909</v>
      </c>
      <c r="AO31" s="41">
        <v>1216</v>
      </c>
      <c r="AP31" s="41">
        <v>359</v>
      </c>
      <c r="AQ31" s="41">
        <v>1096</v>
      </c>
      <c r="AR31" s="41">
        <v>1455</v>
      </c>
      <c r="AS31" s="41"/>
      <c r="AT31" s="41"/>
      <c r="AU31" s="41"/>
      <c r="AV31" s="41"/>
      <c r="AW31" s="41"/>
      <c r="AX31" s="41"/>
      <c r="AY31" s="41"/>
      <c r="AZ31" s="41"/>
      <c r="BA31" s="41"/>
      <c r="BC31" s="42">
        <f t="shared" si="46"/>
        <v>85.392689072081751</v>
      </c>
      <c r="BD31" s="42">
        <f t="shared" si="45"/>
        <v>256.17806721624527</v>
      </c>
      <c r="BE31" s="42">
        <f t="shared" si="14"/>
        <v>170.7853781441635</v>
      </c>
      <c r="BF31" s="42">
        <f t="shared" si="1"/>
        <v>133.85947543818062</v>
      </c>
      <c r="BG31" s="42">
        <f t="shared" si="2"/>
        <v>422.02917950648612</v>
      </c>
      <c r="BH31" s="42">
        <f t="shared" si="15"/>
        <v>281.66264623450508</v>
      </c>
      <c r="BI31" s="42">
        <f t="shared" si="3"/>
        <v>214.32398642614751</v>
      </c>
      <c r="BJ31" s="42">
        <f t="shared" si="4"/>
        <v>604.50355145836477</v>
      </c>
      <c r="BK31" s="42">
        <f t="shared" si="16"/>
        <v>414.45129853774256</v>
      </c>
      <c r="BL31" s="42">
        <f t="shared" si="5"/>
        <v>204.95226056926168</v>
      </c>
      <c r="BM31" s="42">
        <f t="shared" si="6"/>
        <v>603.11942757826785</v>
      </c>
      <c r="BN31" s="42">
        <f t="shared" si="17"/>
        <v>412.61314132225812</v>
      </c>
      <c r="BO31" s="42">
        <f t="shared" si="7"/>
        <v>204.51170607221934</v>
      </c>
      <c r="BP31" s="42">
        <f t="shared" si="8"/>
        <v>585.97049696344573</v>
      </c>
      <c r="BQ31" s="42">
        <f t="shared" si="18"/>
        <v>401.02078016769957</v>
      </c>
      <c r="BR31" s="42">
        <f t="shared" si="19"/>
        <v>195.27504140876997</v>
      </c>
      <c r="BS31" s="42">
        <f t="shared" si="20"/>
        <v>645.105047511115</v>
      </c>
      <c r="BT31" s="42">
        <f t="shared" si="50"/>
        <v>428.03591665940201</v>
      </c>
      <c r="BU31" s="42">
        <f t="shared" si="21"/>
        <v>237.95056576996129</v>
      </c>
      <c r="BV31" s="42">
        <f t="shared" si="22"/>
        <v>690.9064641820662</v>
      </c>
      <c r="BW31" s="42">
        <f>W31/DI31*100000</f>
        <v>469.10254394649513</v>
      </c>
      <c r="BX31" s="42">
        <f t="shared" si="24"/>
        <v>223.8580380558665</v>
      </c>
      <c r="BY31" s="42">
        <f t="shared" si="25"/>
        <v>653.60011111201891</v>
      </c>
      <c r="BZ31" s="42">
        <f t="shared" si="26"/>
        <v>440.77157493116772</v>
      </c>
      <c r="CA31" s="42">
        <f t="shared" si="27"/>
        <v>230.75367639770516</v>
      </c>
      <c r="CB31" s="42">
        <f t="shared" si="28"/>
        <v>708.12038839570687</v>
      </c>
      <c r="CC31" s="42">
        <f t="shared" si="29"/>
        <v>471.81593627709475</v>
      </c>
      <c r="CD31" s="42">
        <f t="shared" si="30"/>
        <v>271.11155738527964</v>
      </c>
      <c r="CE31" s="42">
        <f t="shared" si="31"/>
        <v>746.13608100906026</v>
      </c>
      <c r="CF31" s="42">
        <f t="shared" si="32"/>
        <v>510.16861439594646</v>
      </c>
      <c r="CG31" s="42">
        <f t="shared" si="33"/>
        <v>259.75398880943573</v>
      </c>
      <c r="CH31" s="42">
        <f t="shared" si="34"/>
        <v>810.97611622480792</v>
      </c>
      <c r="CI31" s="42">
        <f t="shared" si="35"/>
        <v>535.36505251712185</v>
      </c>
      <c r="CJ31" s="42">
        <f t="shared" si="36"/>
        <v>246.37487569942263</v>
      </c>
      <c r="CK31" s="42">
        <f t="shared" si="37"/>
        <v>739.86672009736264</v>
      </c>
      <c r="CL31" s="42">
        <f t="shared" si="49"/>
        <v>493.1207978983926</v>
      </c>
      <c r="CM31" s="42">
        <f t="shared" si="47"/>
        <v>221.64597488012285</v>
      </c>
      <c r="CN31" s="42">
        <f t="shared" si="48"/>
        <v>658.41892537918852</v>
      </c>
      <c r="CO31" s="42">
        <f t="shared" si="41"/>
        <v>440.39461675527673</v>
      </c>
      <c r="CP31" s="42">
        <f t="shared" si="42"/>
        <v>253.88159499874476</v>
      </c>
      <c r="CQ31" s="42">
        <f t="shared" si="43"/>
        <v>775.0814153722124</v>
      </c>
      <c r="CR31" s="42">
        <f t="shared" si="44"/>
        <v>514.48150518547857</v>
      </c>
      <c r="CS31" s="42"/>
      <c r="CT31" s="42"/>
      <c r="CU31" s="42"/>
      <c r="CV31" s="42"/>
      <c r="CW31" s="42"/>
      <c r="CX31" s="42"/>
      <c r="CY31" s="42"/>
      <c r="CZ31" s="42"/>
      <c r="DA31" s="42"/>
      <c r="DB31" s="43"/>
      <c r="DC31" s="44">
        <v>213133</v>
      </c>
      <c r="DD31" s="44">
        <v>215151</v>
      </c>
      <c r="DE31" s="44">
        <v>218361</v>
      </c>
      <c r="DF31" s="44">
        <v>221515</v>
      </c>
      <c r="DG31" s="44">
        <v>224926</v>
      </c>
      <c r="DH31" s="11">
        <v>229420</v>
      </c>
      <c r="DI31" s="11">
        <v>235343</v>
      </c>
      <c r="DJ31" s="11">
        <v>244798</v>
      </c>
      <c r="DK31" s="11">
        <v>252217</v>
      </c>
      <c r="DL31" s="11">
        <v>258934</v>
      </c>
      <c r="DM31" s="11">
        <v>264866</v>
      </c>
      <c r="DN31" s="11">
        <v>269508</v>
      </c>
      <c r="DO31" s="11">
        <v>276116</v>
      </c>
      <c r="DP31" s="11">
        <v>282809</v>
      </c>
    </row>
    <row r="32" spans="1:120" ht="17.25" customHeight="1">
      <c r="A32" s="39">
        <v>28</v>
      </c>
      <c r="B32" s="40" t="s">
        <v>20</v>
      </c>
      <c r="C32" s="41">
        <v>30</v>
      </c>
      <c r="D32" s="41">
        <v>107</v>
      </c>
      <c r="E32" s="41">
        <v>137</v>
      </c>
      <c r="F32" s="41">
        <v>70</v>
      </c>
      <c r="G32" s="41">
        <v>199</v>
      </c>
      <c r="H32" s="41">
        <v>271</v>
      </c>
      <c r="I32" s="41">
        <v>121</v>
      </c>
      <c r="J32" s="41">
        <v>312</v>
      </c>
      <c r="K32" s="41">
        <v>438</v>
      </c>
      <c r="L32" s="41">
        <v>125</v>
      </c>
      <c r="M32" s="41">
        <v>340</v>
      </c>
      <c r="N32" s="41">
        <v>466</v>
      </c>
      <c r="O32" s="41">
        <v>132</v>
      </c>
      <c r="P32" s="41">
        <v>349</v>
      </c>
      <c r="Q32" s="41">
        <v>490</v>
      </c>
      <c r="R32" s="83">
        <v>166</v>
      </c>
      <c r="S32" s="83">
        <v>430</v>
      </c>
      <c r="T32" s="83">
        <v>605</v>
      </c>
      <c r="U32" s="41">
        <v>120</v>
      </c>
      <c r="V32" s="41">
        <v>434</v>
      </c>
      <c r="W32" s="41">
        <v>554</v>
      </c>
      <c r="X32" s="41">
        <v>104</v>
      </c>
      <c r="Y32" s="41">
        <v>370</v>
      </c>
      <c r="Z32" s="41">
        <v>475</v>
      </c>
      <c r="AA32" s="41">
        <v>132</v>
      </c>
      <c r="AB32" s="41">
        <v>433</v>
      </c>
      <c r="AC32" s="41">
        <v>567</v>
      </c>
      <c r="AD32" s="41">
        <v>135</v>
      </c>
      <c r="AE32" s="41">
        <v>457</v>
      </c>
      <c r="AF32" s="41">
        <v>595</v>
      </c>
      <c r="AG32" s="41">
        <v>149</v>
      </c>
      <c r="AH32" s="41">
        <v>409</v>
      </c>
      <c r="AI32" s="41">
        <f t="shared" si="11"/>
        <v>558</v>
      </c>
      <c r="AJ32" s="41">
        <v>148</v>
      </c>
      <c r="AK32" s="41">
        <v>445</v>
      </c>
      <c r="AL32" s="41">
        <f t="shared" si="12"/>
        <v>593</v>
      </c>
      <c r="AM32" s="41">
        <v>111</v>
      </c>
      <c r="AN32" s="41">
        <v>366</v>
      </c>
      <c r="AO32" s="41">
        <v>477</v>
      </c>
      <c r="AP32" s="41">
        <v>165</v>
      </c>
      <c r="AQ32" s="41">
        <v>459</v>
      </c>
      <c r="AR32" s="41">
        <v>624</v>
      </c>
      <c r="AS32" s="41"/>
      <c r="AT32" s="41"/>
      <c r="AU32" s="41"/>
      <c r="AV32" s="41"/>
      <c r="AW32" s="41"/>
      <c r="AX32" s="41"/>
      <c r="AY32" s="41"/>
      <c r="AZ32" s="41"/>
      <c r="BA32" s="41"/>
      <c r="BC32" s="42">
        <f t="shared" si="46"/>
        <v>97.416830381062169</v>
      </c>
      <c r="BD32" s="42">
        <f t="shared" si="45"/>
        <v>347.45336169245508</v>
      </c>
      <c r="BE32" s="42">
        <f t="shared" si="14"/>
        <v>222.43509603675861</v>
      </c>
      <c r="BF32" s="42">
        <f t="shared" si="1"/>
        <v>226.76838848664497</v>
      </c>
      <c r="BG32" s="42">
        <f t="shared" si="2"/>
        <v>644.67013298346217</v>
      </c>
      <c r="BH32" s="42">
        <f t="shared" si="15"/>
        <v>438.95880914200563</v>
      </c>
      <c r="BI32" s="42">
        <f t="shared" si="3"/>
        <v>388.11906594816526</v>
      </c>
      <c r="BJ32" s="42">
        <f t="shared" si="4"/>
        <v>1000.7698229407237</v>
      </c>
      <c r="BK32" s="42">
        <f t="shared" si="16"/>
        <v>702.4634334103157</v>
      </c>
      <c r="BL32" s="42">
        <f t="shared" si="5"/>
        <v>398.19062181447498</v>
      </c>
      <c r="BM32" s="42">
        <f t="shared" si="6"/>
        <v>1083.0784913353721</v>
      </c>
      <c r="BN32" s="42">
        <f t="shared" si="17"/>
        <v>742.22731906218144</v>
      </c>
      <c r="BO32" s="42">
        <f t="shared" si="7"/>
        <v>417.26595963267948</v>
      </c>
      <c r="BP32" s="42">
        <f t="shared" si="8"/>
        <v>1103.2259084227662</v>
      </c>
      <c r="BQ32" s="42">
        <f t="shared" si="18"/>
        <v>774.4709099242915</v>
      </c>
      <c r="BR32" s="42">
        <f t="shared" si="19"/>
        <v>523.94028343275568</v>
      </c>
      <c r="BS32" s="42">
        <f t="shared" si="20"/>
        <v>1357.1947100968973</v>
      </c>
      <c r="BT32" s="42">
        <f t="shared" si="50"/>
        <v>954.77069721932889</v>
      </c>
      <c r="BU32" s="42">
        <f t="shared" si="21"/>
        <v>377.0502105197009</v>
      </c>
      <c r="BV32" s="42">
        <f t="shared" si="22"/>
        <v>1363.6649280462516</v>
      </c>
      <c r="BW32" s="42">
        <f t="shared" si="23"/>
        <v>870.35756928297621</v>
      </c>
      <c r="BX32" s="42">
        <f t="shared" si="24"/>
        <v>317.10700836979555</v>
      </c>
      <c r="BY32" s="42">
        <f t="shared" si="25"/>
        <v>1128.1691643925419</v>
      </c>
      <c r="BZ32" s="42">
        <f t="shared" si="26"/>
        <v>724.16263930602349</v>
      </c>
      <c r="CA32" s="42">
        <f t="shared" si="27"/>
        <v>399.95758025663946</v>
      </c>
      <c r="CB32" s="42">
        <f t="shared" si="28"/>
        <v>1311.9820625085219</v>
      </c>
      <c r="CC32" s="42">
        <f t="shared" si="29"/>
        <v>858.99980305119152</v>
      </c>
      <c r="CD32" s="42">
        <f t="shared" si="30"/>
        <v>406.02724893981775</v>
      </c>
      <c r="CE32" s="42">
        <f t="shared" si="31"/>
        <v>1374.4774278925681</v>
      </c>
      <c r="CF32" s="42">
        <f t="shared" si="32"/>
        <v>894.7637522933021</v>
      </c>
      <c r="CG32" s="42">
        <f t="shared" si="33"/>
        <v>444.31191292679296</v>
      </c>
      <c r="CH32" s="42">
        <f t="shared" si="34"/>
        <v>1219.6212911883106</v>
      </c>
      <c r="CI32" s="42">
        <f t="shared" si="35"/>
        <v>831.96660205755188</v>
      </c>
      <c r="CJ32" s="42">
        <f t="shared" si="36"/>
        <v>443.20666007845961</v>
      </c>
      <c r="CK32" s="42">
        <f t="shared" si="37"/>
        <v>1332.6146198305034</v>
      </c>
      <c r="CL32" s="42">
        <f t="shared" si="49"/>
        <v>887.91063995448155</v>
      </c>
      <c r="CM32" s="42">
        <f t="shared" si="47"/>
        <v>322.332408926575</v>
      </c>
      <c r="CN32" s="42">
        <f t="shared" si="48"/>
        <v>1062.8257807849232</v>
      </c>
      <c r="CO32" s="42">
        <f t="shared" si="41"/>
        <v>692.57909485574896</v>
      </c>
      <c r="CP32" s="42">
        <f t="shared" si="42"/>
        <v>477.32696897374706</v>
      </c>
      <c r="CQ32" s="42">
        <f t="shared" si="43"/>
        <v>1327.8368409633326</v>
      </c>
      <c r="CR32" s="42">
        <f t="shared" si="44"/>
        <v>902.58190496853979</v>
      </c>
      <c r="CS32" s="42"/>
      <c r="CT32" s="42"/>
      <c r="CU32" s="42"/>
      <c r="CV32" s="42"/>
      <c r="CW32" s="42"/>
      <c r="CX32" s="42"/>
      <c r="CY32" s="42"/>
      <c r="CZ32" s="42"/>
      <c r="DA32" s="42"/>
      <c r="DB32" s="43"/>
      <c r="DC32" s="44">
        <v>61591</v>
      </c>
      <c r="DD32" s="44">
        <v>61737</v>
      </c>
      <c r="DE32" s="44">
        <v>62352</v>
      </c>
      <c r="DF32" s="44">
        <v>62784</v>
      </c>
      <c r="DG32" s="44">
        <v>63269</v>
      </c>
      <c r="DH32" s="11">
        <v>63366</v>
      </c>
      <c r="DI32" s="11">
        <v>63652</v>
      </c>
      <c r="DJ32" s="11">
        <v>65593</v>
      </c>
      <c r="DK32" s="11">
        <v>66007</v>
      </c>
      <c r="DL32" s="11">
        <v>66498</v>
      </c>
      <c r="DM32" s="11">
        <v>67070</v>
      </c>
      <c r="DN32" s="11">
        <v>66786</v>
      </c>
      <c r="DO32" s="11">
        <v>68873</v>
      </c>
      <c r="DP32" s="11">
        <v>69135</v>
      </c>
    </row>
    <row r="33" spans="1:120" ht="17.25" customHeight="1">
      <c r="A33" s="39">
        <v>29</v>
      </c>
      <c r="B33" s="40" t="s">
        <v>61</v>
      </c>
      <c r="C33" s="41" t="s">
        <v>105</v>
      </c>
      <c r="D33" s="41">
        <v>13</v>
      </c>
      <c r="E33" s="41">
        <v>15</v>
      </c>
      <c r="F33" s="41">
        <v>7</v>
      </c>
      <c r="G33" s="41">
        <v>22</v>
      </c>
      <c r="H33" s="41">
        <v>30</v>
      </c>
      <c r="I33" s="41">
        <v>11</v>
      </c>
      <c r="J33" s="41">
        <v>28</v>
      </c>
      <c r="K33" s="41">
        <v>39</v>
      </c>
      <c r="L33" s="41">
        <v>9</v>
      </c>
      <c r="M33" s="41">
        <v>30</v>
      </c>
      <c r="N33" s="41">
        <v>39</v>
      </c>
      <c r="O33" s="41">
        <v>12</v>
      </c>
      <c r="P33" s="41">
        <v>25</v>
      </c>
      <c r="Q33" s="41">
        <v>38</v>
      </c>
      <c r="R33" s="83">
        <v>20</v>
      </c>
      <c r="S33" s="83">
        <v>53</v>
      </c>
      <c r="T33" s="83">
        <v>74</v>
      </c>
      <c r="U33" s="41">
        <v>18</v>
      </c>
      <c r="V33" s="41">
        <v>52</v>
      </c>
      <c r="W33" s="41">
        <v>70</v>
      </c>
      <c r="X33" s="41">
        <v>22</v>
      </c>
      <c r="Y33" s="41">
        <v>50</v>
      </c>
      <c r="Z33" s="41">
        <v>72</v>
      </c>
      <c r="AA33" s="41">
        <v>23</v>
      </c>
      <c r="AB33" s="41">
        <v>52</v>
      </c>
      <c r="AC33" s="41">
        <v>75</v>
      </c>
      <c r="AD33" s="41">
        <v>15</v>
      </c>
      <c r="AE33" s="41">
        <v>46</v>
      </c>
      <c r="AF33" s="41">
        <v>61</v>
      </c>
      <c r="AG33" s="41">
        <v>8</v>
      </c>
      <c r="AH33" s="41">
        <v>29</v>
      </c>
      <c r="AI33" s="41">
        <f t="shared" si="11"/>
        <v>37</v>
      </c>
      <c r="AJ33" s="41">
        <v>7</v>
      </c>
      <c r="AK33" s="41">
        <v>30</v>
      </c>
      <c r="AL33" s="41">
        <f t="shared" si="12"/>
        <v>37</v>
      </c>
      <c r="AM33" s="41">
        <v>17</v>
      </c>
      <c r="AN33" s="41">
        <v>24</v>
      </c>
      <c r="AO33" s="41">
        <v>41</v>
      </c>
      <c r="AP33" s="41">
        <v>13</v>
      </c>
      <c r="AQ33" s="41">
        <v>36</v>
      </c>
      <c r="AR33" s="41">
        <v>49</v>
      </c>
      <c r="AS33" s="41"/>
      <c r="AT33" s="41"/>
      <c r="AU33" s="41"/>
      <c r="AV33" s="41"/>
      <c r="AW33" s="41"/>
      <c r="AX33" s="41"/>
      <c r="AY33" s="41"/>
      <c r="AZ33" s="41"/>
      <c r="BA33" s="41"/>
      <c r="BC33" s="42"/>
      <c r="BD33" s="42">
        <f t="shared" si="45"/>
        <v>178.86626307099615</v>
      </c>
      <c r="BE33" s="42">
        <f t="shared" si="14"/>
        <v>103.19207484865163</v>
      </c>
      <c r="BF33" s="42">
        <f t="shared" si="1"/>
        <v>96.51178822556183</v>
      </c>
      <c r="BG33" s="42">
        <f t="shared" si="2"/>
        <v>303.32276299462291</v>
      </c>
      <c r="BH33" s="42">
        <f t="shared" si="15"/>
        <v>206.81097476906106</v>
      </c>
      <c r="BI33" s="42">
        <f t="shared" si="3"/>
        <v>149.14243102162564</v>
      </c>
      <c r="BJ33" s="42">
        <f t="shared" si="4"/>
        <v>379.63527896413802</v>
      </c>
      <c r="BK33" s="42">
        <f t="shared" si="16"/>
        <v>264.38885499288182</v>
      </c>
      <c r="BL33" s="42">
        <f t="shared" si="5"/>
        <v>121.26928518493567</v>
      </c>
      <c r="BM33" s="42">
        <f t="shared" si="6"/>
        <v>404.23095061645216</v>
      </c>
      <c r="BN33" s="42">
        <f t="shared" si="17"/>
        <v>262.75011790069397</v>
      </c>
      <c r="BO33" s="42">
        <f t="shared" si="7"/>
        <v>161.20365394948954</v>
      </c>
      <c r="BP33" s="42">
        <f t="shared" si="8"/>
        <v>335.84094572810318</v>
      </c>
      <c r="BQ33" s="42">
        <f t="shared" si="18"/>
        <v>255.23911875335838</v>
      </c>
      <c r="BR33" s="42">
        <f t="shared" si="19"/>
        <v>270.37988373664996</v>
      </c>
      <c r="BS33" s="42">
        <f t="shared" si="20"/>
        <v>716.5066919021225</v>
      </c>
      <c r="BT33" s="42">
        <f t="shared" si="50"/>
        <v>500.20278491280249</v>
      </c>
      <c r="BU33" s="42">
        <f t="shared" si="21"/>
        <v>239.72830791769329</v>
      </c>
      <c r="BV33" s="42">
        <f t="shared" si="22"/>
        <v>692.54844509555835</v>
      </c>
      <c r="BW33" s="42">
        <f t="shared" si="23"/>
        <v>466.13837650662583</v>
      </c>
      <c r="BX33" s="42">
        <f t="shared" si="24"/>
        <v>280.8271636456472</v>
      </c>
      <c r="BY33" s="42">
        <f t="shared" si="25"/>
        <v>638.24355374010725</v>
      </c>
      <c r="BZ33" s="42">
        <f t="shared" si="26"/>
        <v>459.5353586928772</v>
      </c>
      <c r="CA33" s="42">
        <f t="shared" si="27"/>
        <v>290.91828990640022</v>
      </c>
      <c r="CB33" s="42">
        <f t="shared" si="28"/>
        <v>657.72830761447005</v>
      </c>
      <c r="CC33" s="42">
        <f t="shared" si="29"/>
        <v>474.32329876043508</v>
      </c>
      <c r="CD33" s="42">
        <f t="shared" si="30"/>
        <v>187.79342723004694</v>
      </c>
      <c r="CE33" s="42">
        <f t="shared" si="31"/>
        <v>575.89984350547729</v>
      </c>
      <c r="CF33" s="42">
        <f t="shared" si="32"/>
        <v>381.84663536776213</v>
      </c>
      <c r="CG33" s="42">
        <f t="shared" si="33"/>
        <v>99.028284953889965</v>
      </c>
      <c r="CH33" s="42">
        <f t="shared" si="34"/>
        <v>358.97753295785105</v>
      </c>
      <c r="CI33" s="42">
        <f t="shared" si="35"/>
        <v>229.00290895587054</v>
      </c>
      <c r="CJ33" s="42">
        <f t="shared" si="36"/>
        <v>85.989804066089306</v>
      </c>
      <c r="CK33" s="42">
        <f t="shared" si="37"/>
        <v>368.52773171181133</v>
      </c>
      <c r="CL33" s="42">
        <f t="shared" si="49"/>
        <v>227.2587678889503</v>
      </c>
      <c r="CM33" s="42">
        <f t="shared" si="47"/>
        <v>205.3760193295077</v>
      </c>
      <c r="CN33" s="42">
        <f t="shared" si="48"/>
        <v>289.94261552401088</v>
      </c>
      <c r="CO33" s="42">
        <f t="shared" si="41"/>
        <v>247.65931742675929</v>
      </c>
      <c r="CP33" s="42">
        <f t="shared" si="42"/>
        <v>155.96880623875225</v>
      </c>
      <c r="CQ33" s="42">
        <f t="shared" si="43"/>
        <v>431.9136172765447</v>
      </c>
      <c r="CR33" s="42">
        <f t="shared" si="44"/>
        <v>293.94121175764849</v>
      </c>
      <c r="CS33" s="42"/>
      <c r="CT33" s="42"/>
      <c r="CU33" s="42"/>
      <c r="CV33" s="42"/>
      <c r="CW33" s="42"/>
      <c r="CX33" s="42"/>
      <c r="CY33" s="42"/>
      <c r="CZ33" s="42"/>
      <c r="DA33" s="42"/>
      <c r="DB33" s="43"/>
      <c r="DC33" s="44">
        <v>14536</v>
      </c>
      <c r="DD33" s="44">
        <v>14506</v>
      </c>
      <c r="DE33" s="44">
        <v>14751</v>
      </c>
      <c r="DF33" s="44">
        <v>14843</v>
      </c>
      <c r="DG33" s="44">
        <v>14888</v>
      </c>
      <c r="DH33" s="11">
        <v>14794</v>
      </c>
      <c r="DI33" s="11">
        <v>15017</v>
      </c>
      <c r="DJ33" s="11">
        <v>15668</v>
      </c>
      <c r="DK33" s="11">
        <v>15812</v>
      </c>
      <c r="DL33" s="11">
        <v>15975</v>
      </c>
      <c r="DM33" s="11">
        <v>16157</v>
      </c>
      <c r="DN33" s="11">
        <v>16281</v>
      </c>
      <c r="DO33" s="11">
        <v>16555</v>
      </c>
      <c r="DP33" s="11">
        <v>16670</v>
      </c>
    </row>
    <row r="34" spans="1:120" ht="17.25" customHeight="1">
      <c r="A34" s="39">
        <v>30</v>
      </c>
      <c r="B34" s="40" t="s">
        <v>62</v>
      </c>
      <c r="C34" s="41" t="s">
        <v>105</v>
      </c>
      <c r="D34" s="41">
        <v>5</v>
      </c>
      <c r="E34" s="41">
        <v>7</v>
      </c>
      <c r="F34" s="41">
        <v>5</v>
      </c>
      <c r="G34" s="41">
        <v>6</v>
      </c>
      <c r="H34" s="41">
        <v>11</v>
      </c>
      <c r="I34" s="41">
        <v>10</v>
      </c>
      <c r="J34" s="41">
        <v>14</v>
      </c>
      <c r="K34" s="41">
        <v>24</v>
      </c>
      <c r="L34" s="41" t="s">
        <v>105</v>
      </c>
      <c r="M34" s="41">
        <v>18</v>
      </c>
      <c r="N34" s="41">
        <v>21</v>
      </c>
      <c r="O34" s="41" t="s">
        <v>105</v>
      </c>
      <c r="P34" s="41">
        <v>20</v>
      </c>
      <c r="Q34" s="41">
        <v>23</v>
      </c>
      <c r="R34" s="83">
        <v>6</v>
      </c>
      <c r="S34" s="83">
        <v>29</v>
      </c>
      <c r="T34" s="83">
        <v>35</v>
      </c>
      <c r="U34" s="41">
        <v>23</v>
      </c>
      <c r="V34" s="41">
        <v>37</v>
      </c>
      <c r="W34" s="41">
        <v>63</v>
      </c>
      <c r="X34" s="41">
        <v>13</v>
      </c>
      <c r="Y34" s="41">
        <v>16</v>
      </c>
      <c r="Z34" s="41">
        <v>30</v>
      </c>
      <c r="AA34" s="41">
        <v>12</v>
      </c>
      <c r="AB34" s="41">
        <v>21</v>
      </c>
      <c r="AC34" s="41">
        <v>33</v>
      </c>
      <c r="AD34" s="41">
        <v>9</v>
      </c>
      <c r="AE34" s="41">
        <v>22</v>
      </c>
      <c r="AF34" s="41">
        <v>31</v>
      </c>
      <c r="AG34" s="41">
        <v>9</v>
      </c>
      <c r="AH34" s="41">
        <v>30</v>
      </c>
      <c r="AI34" s="41">
        <f t="shared" si="11"/>
        <v>39</v>
      </c>
      <c r="AJ34" s="41">
        <v>8</v>
      </c>
      <c r="AK34" s="41">
        <v>19</v>
      </c>
      <c r="AL34" s="41">
        <f t="shared" si="12"/>
        <v>27</v>
      </c>
      <c r="AM34" s="41">
        <v>13</v>
      </c>
      <c r="AN34" s="41">
        <v>15</v>
      </c>
      <c r="AO34" s="41">
        <v>28</v>
      </c>
      <c r="AP34" s="41">
        <v>13</v>
      </c>
      <c r="AQ34" s="41">
        <v>15</v>
      </c>
      <c r="AR34" s="41">
        <v>28</v>
      </c>
      <c r="AS34" s="41"/>
      <c r="AT34" s="41"/>
      <c r="AU34" s="41"/>
      <c r="AV34" s="41"/>
      <c r="AW34" s="41"/>
      <c r="AX34" s="41"/>
      <c r="AY34" s="41"/>
      <c r="AZ34" s="41"/>
      <c r="BA34" s="41"/>
      <c r="BC34" s="42"/>
      <c r="BD34" s="42">
        <f t="shared" si="45"/>
        <v>166.75004168751042</v>
      </c>
      <c r="BE34" s="42">
        <f t="shared" si="14"/>
        <v>116.72502918125728</v>
      </c>
      <c r="BF34" s="42">
        <f t="shared" si="1"/>
        <v>170.35775127768315</v>
      </c>
      <c r="BG34" s="42">
        <f t="shared" si="2"/>
        <v>204.42930153321979</v>
      </c>
      <c r="BH34" s="42">
        <f t="shared" si="15"/>
        <v>187.39352640545147</v>
      </c>
      <c r="BI34" s="42">
        <f t="shared" si="3"/>
        <v>345.18467380048327</v>
      </c>
      <c r="BJ34" s="42">
        <f t="shared" si="4"/>
        <v>483.25854332067661</v>
      </c>
      <c r="BK34" s="42">
        <f t="shared" si="16"/>
        <v>414.22160856057991</v>
      </c>
      <c r="BL34" s="42"/>
      <c r="BM34" s="42">
        <f t="shared" ref="BM34:BM64" si="51">M34/$DF34*100000*2</f>
        <v>632.1334503950834</v>
      </c>
      <c r="BN34" s="42">
        <f t="shared" si="17"/>
        <v>368.74451273046532</v>
      </c>
      <c r="BO34" s="42"/>
      <c r="BP34" s="42">
        <f t="shared" ref="BP34:BP64" si="52">P34/$DG34*100000*2</f>
        <v>708.71722182849044</v>
      </c>
      <c r="BQ34" s="42">
        <f t="shared" si="18"/>
        <v>407.51240255138197</v>
      </c>
      <c r="BR34" s="42">
        <f t="shared" si="19"/>
        <v>218.4200946487077</v>
      </c>
      <c r="BS34" s="42">
        <f t="shared" si="20"/>
        <v>1055.6971241354204</v>
      </c>
      <c r="BT34" s="42">
        <f t="shared" si="50"/>
        <v>637.058609392064</v>
      </c>
      <c r="BU34" s="42">
        <f t="shared" si="21"/>
        <v>844.65662871832535</v>
      </c>
      <c r="BV34" s="42">
        <f t="shared" si="22"/>
        <v>1358.7954461990453</v>
      </c>
      <c r="BW34" s="42">
        <f t="shared" si="23"/>
        <v>1156.8123393316196</v>
      </c>
      <c r="BX34" s="42">
        <f t="shared" si="24"/>
        <v>457.98837414127183</v>
      </c>
      <c r="BY34" s="42">
        <f t="shared" si="25"/>
        <v>563.67799894310372</v>
      </c>
      <c r="BZ34" s="42">
        <f t="shared" si="26"/>
        <v>528.44812400915976</v>
      </c>
      <c r="CA34" s="42">
        <f t="shared" si="27"/>
        <v>425.15500442869791</v>
      </c>
      <c r="CB34" s="42">
        <f t="shared" si="28"/>
        <v>744.02125775022148</v>
      </c>
      <c r="CC34" s="42">
        <f t="shared" si="29"/>
        <v>584.58813108945969</v>
      </c>
      <c r="CD34" s="42">
        <f t="shared" si="30"/>
        <v>322.11882605583395</v>
      </c>
      <c r="CE34" s="42">
        <f t="shared" si="31"/>
        <v>787.40157480314963</v>
      </c>
      <c r="CF34" s="42">
        <f t="shared" si="32"/>
        <v>554.76020042949176</v>
      </c>
      <c r="CG34" s="42">
        <f t="shared" si="33"/>
        <v>321.88841201716735</v>
      </c>
      <c r="CH34" s="42">
        <f t="shared" si="34"/>
        <v>1072.961373390558</v>
      </c>
      <c r="CI34" s="42">
        <f t="shared" si="35"/>
        <v>697.42489270386272</v>
      </c>
      <c r="CJ34" s="42">
        <f t="shared" si="36"/>
        <v>287.56290438533432</v>
      </c>
      <c r="CK34" s="42">
        <f t="shared" si="37"/>
        <v>682.96189791516895</v>
      </c>
      <c r="CL34" s="42">
        <f t="shared" si="49"/>
        <v>485.26240115025161</v>
      </c>
      <c r="CM34" s="42">
        <f t="shared" si="47"/>
        <v>464.11995715815783</v>
      </c>
      <c r="CN34" s="42">
        <f t="shared" si="48"/>
        <v>535.52302749018213</v>
      </c>
      <c r="CO34" s="42">
        <f t="shared" si="41"/>
        <v>499.82149232416992</v>
      </c>
      <c r="CP34" s="42">
        <f t="shared" si="42"/>
        <v>467.7100197877316</v>
      </c>
      <c r="CQ34" s="42">
        <f t="shared" si="43"/>
        <v>539.66540744738268</v>
      </c>
      <c r="CR34" s="42">
        <f t="shared" si="44"/>
        <v>503.68771361755711</v>
      </c>
      <c r="CS34" s="42"/>
      <c r="CT34" s="42"/>
      <c r="CU34" s="42"/>
      <c r="CV34" s="42"/>
      <c r="CW34" s="42"/>
      <c r="CX34" s="42"/>
      <c r="CY34" s="42"/>
      <c r="CZ34" s="42"/>
      <c r="DA34" s="42"/>
      <c r="DB34" s="43"/>
      <c r="DC34" s="44">
        <v>5997</v>
      </c>
      <c r="DD34" s="44">
        <v>5870</v>
      </c>
      <c r="DE34" s="44">
        <v>5794</v>
      </c>
      <c r="DF34" s="44">
        <v>5695</v>
      </c>
      <c r="DG34" s="44">
        <v>5644</v>
      </c>
      <c r="DH34" s="11">
        <v>5494</v>
      </c>
      <c r="DI34" s="11">
        <v>5446</v>
      </c>
      <c r="DJ34" s="11">
        <v>5677</v>
      </c>
      <c r="DK34" s="11">
        <v>5645</v>
      </c>
      <c r="DL34" s="11">
        <v>5588</v>
      </c>
      <c r="DM34" s="11">
        <v>5592</v>
      </c>
      <c r="DN34" s="11">
        <v>5564</v>
      </c>
      <c r="DO34" s="11">
        <v>5602</v>
      </c>
      <c r="DP34" s="11">
        <v>5559</v>
      </c>
    </row>
    <row r="35" spans="1:120" ht="17.25" customHeight="1">
      <c r="A35" s="39">
        <v>31</v>
      </c>
      <c r="B35" s="40" t="s">
        <v>3</v>
      </c>
      <c r="C35" s="41">
        <v>36</v>
      </c>
      <c r="D35" s="41">
        <v>114</v>
      </c>
      <c r="E35" s="41">
        <v>154</v>
      </c>
      <c r="F35" s="41">
        <v>52</v>
      </c>
      <c r="G35" s="41">
        <v>168</v>
      </c>
      <c r="H35" s="41">
        <v>223</v>
      </c>
      <c r="I35" s="41">
        <v>58</v>
      </c>
      <c r="J35" s="41">
        <v>177</v>
      </c>
      <c r="K35" s="41">
        <v>238</v>
      </c>
      <c r="L35" s="41">
        <v>95</v>
      </c>
      <c r="M35" s="41">
        <v>255</v>
      </c>
      <c r="N35" s="41">
        <v>353</v>
      </c>
      <c r="O35" s="41">
        <v>93</v>
      </c>
      <c r="P35" s="41">
        <v>268</v>
      </c>
      <c r="Q35" s="41">
        <v>369</v>
      </c>
      <c r="R35" s="83">
        <v>91</v>
      </c>
      <c r="S35" s="83">
        <v>255</v>
      </c>
      <c r="T35" s="83">
        <v>352</v>
      </c>
      <c r="U35" s="41">
        <v>92</v>
      </c>
      <c r="V35" s="41">
        <v>285</v>
      </c>
      <c r="W35" s="41">
        <v>381</v>
      </c>
      <c r="X35" s="41">
        <v>78</v>
      </c>
      <c r="Y35" s="41">
        <v>281</v>
      </c>
      <c r="Z35" s="41">
        <v>360</v>
      </c>
      <c r="AA35" s="41">
        <v>90</v>
      </c>
      <c r="AB35" s="41">
        <v>301</v>
      </c>
      <c r="AC35" s="41">
        <v>393</v>
      </c>
      <c r="AD35" s="41">
        <v>95</v>
      </c>
      <c r="AE35" s="41">
        <v>261</v>
      </c>
      <c r="AF35" s="41">
        <v>357</v>
      </c>
      <c r="AG35" s="41">
        <v>81</v>
      </c>
      <c r="AH35" s="41">
        <v>224</v>
      </c>
      <c r="AI35" s="41">
        <f t="shared" si="11"/>
        <v>305</v>
      </c>
      <c r="AJ35" s="41">
        <v>81</v>
      </c>
      <c r="AK35" s="41">
        <v>256</v>
      </c>
      <c r="AL35" s="41">
        <f t="shared" si="12"/>
        <v>337</v>
      </c>
      <c r="AM35" s="41">
        <v>80</v>
      </c>
      <c r="AN35" s="41">
        <v>216</v>
      </c>
      <c r="AO35" s="41">
        <v>298</v>
      </c>
      <c r="AP35" s="41">
        <v>76</v>
      </c>
      <c r="AQ35" s="41">
        <v>218</v>
      </c>
      <c r="AR35" s="41">
        <v>294</v>
      </c>
      <c r="AS35" s="41"/>
      <c r="AT35" s="41"/>
      <c r="AU35" s="41"/>
      <c r="AV35" s="41"/>
      <c r="AW35" s="41"/>
      <c r="AX35" s="41"/>
      <c r="AY35" s="41"/>
      <c r="AZ35" s="41"/>
      <c r="BA35" s="41"/>
      <c r="BC35" s="42">
        <f t="shared" ref="BC35:BC44" si="53">C35/$DC35*100000*2</f>
        <v>82.581118744766997</v>
      </c>
      <c r="BD35" s="42">
        <f t="shared" si="45"/>
        <v>261.50687602509549</v>
      </c>
      <c r="BE35" s="42">
        <f t="shared" si="14"/>
        <v>176.63183731519607</v>
      </c>
      <c r="BF35" s="42">
        <f t="shared" si="1"/>
        <v>119.06397398910107</v>
      </c>
      <c r="BG35" s="42">
        <f t="shared" si="2"/>
        <v>384.66822365709572</v>
      </c>
      <c r="BH35" s="42">
        <f t="shared" si="15"/>
        <v>255.30063653432248</v>
      </c>
      <c r="BI35" s="42">
        <f t="shared" si="3"/>
        <v>131.57148528327568</v>
      </c>
      <c r="BJ35" s="42">
        <f t="shared" si="4"/>
        <v>401.51987750241022</v>
      </c>
      <c r="BK35" s="42">
        <f t="shared" si="16"/>
        <v>269.94839221913458</v>
      </c>
      <c r="BL35" s="42">
        <f t="shared" ref="BL35:BL75" si="54">L35/$DF35*100000*2</f>
        <v>213.21722346287214</v>
      </c>
      <c r="BM35" s="42">
        <f t="shared" si="51"/>
        <v>572.31991561086738</v>
      </c>
      <c r="BN35" s="42">
        <f t="shared" si="17"/>
        <v>396.13515727575725</v>
      </c>
      <c r="BO35" s="42">
        <f t="shared" ref="BO35:BO66" si="55">O35/$DG35*100000*2</f>
        <v>204.06372054241453</v>
      </c>
      <c r="BP35" s="42">
        <f t="shared" si="52"/>
        <v>588.05459253082904</v>
      </c>
      <c r="BQ35" s="42">
        <f t="shared" si="18"/>
        <v>404.83609075349978</v>
      </c>
      <c r="BR35" s="42">
        <f t="shared" si="19"/>
        <v>196.20314571856707</v>
      </c>
      <c r="BS35" s="42">
        <f t="shared" si="20"/>
        <v>549.80002371686373</v>
      </c>
      <c r="BT35" s="42">
        <f t="shared" si="50"/>
        <v>379.46982029085495</v>
      </c>
      <c r="BU35" s="42">
        <f t="shared" si="21"/>
        <v>193.59047198198766</v>
      </c>
      <c r="BV35" s="42">
        <f t="shared" si="22"/>
        <v>599.70961429202703</v>
      </c>
      <c r="BW35" s="42">
        <f t="shared" si="23"/>
        <v>400.85853165835488</v>
      </c>
      <c r="BX35" s="42">
        <f t="shared" si="24"/>
        <v>164.23818748420786</v>
      </c>
      <c r="BY35" s="42">
        <f t="shared" si="25"/>
        <v>591.67859850080015</v>
      </c>
      <c r="BZ35" s="42">
        <f t="shared" si="26"/>
        <v>379.01120188663356</v>
      </c>
      <c r="CA35" s="42">
        <f t="shared" si="27"/>
        <v>186.58650357624131</v>
      </c>
      <c r="CB35" s="42">
        <f t="shared" si="28"/>
        <v>624.02819529387375</v>
      </c>
      <c r="CC35" s="42">
        <f t="shared" si="29"/>
        <v>407.38053280812687</v>
      </c>
      <c r="CD35" s="42">
        <f t="shared" si="30"/>
        <v>194.37141308017311</v>
      </c>
      <c r="CE35" s="42">
        <f t="shared" si="31"/>
        <v>534.00988225184392</v>
      </c>
      <c r="CF35" s="42">
        <f t="shared" si="32"/>
        <v>365.21365510327257</v>
      </c>
      <c r="CG35" s="42">
        <f t="shared" si="33"/>
        <v>164.98793143834848</v>
      </c>
      <c r="CH35" s="42">
        <f t="shared" si="34"/>
        <v>456.2629215085193</v>
      </c>
      <c r="CI35" s="42">
        <f t="shared" si="35"/>
        <v>310.62542647343389</v>
      </c>
      <c r="CJ35" s="42">
        <f t="shared" si="36"/>
        <v>168.19460739018035</v>
      </c>
      <c r="CK35" s="42">
        <f t="shared" si="37"/>
        <v>531.57801841834771</v>
      </c>
      <c r="CL35" s="42">
        <f t="shared" si="49"/>
        <v>349.88631290426406</v>
      </c>
      <c r="CM35" s="42">
        <f t="shared" si="47"/>
        <v>174.41353449027645</v>
      </c>
      <c r="CN35" s="42">
        <f t="shared" si="48"/>
        <v>470.91654312374635</v>
      </c>
      <c r="CO35" s="42">
        <f t="shared" si="41"/>
        <v>324.84520798813992</v>
      </c>
      <c r="CP35" s="42">
        <f t="shared" si="42"/>
        <v>162.1540890567326</v>
      </c>
      <c r="CQ35" s="42">
        <f t="shared" si="43"/>
        <v>465.12620282062773</v>
      </c>
      <c r="CR35" s="42">
        <f t="shared" si="44"/>
        <v>313.64014593868018</v>
      </c>
      <c r="CS35" s="42"/>
      <c r="CT35" s="42"/>
      <c r="CU35" s="42"/>
      <c r="CV35" s="42"/>
      <c r="CW35" s="42"/>
      <c r="CX35" s="42"/>
      <c r="CY35" s="42"/>
      <c r="CZ35" s="42"/>
      <c r="DA35" s="42"/>
      <c r="DB35" s="43"/>
      <c r="DC35" s="44">
        <v>87187</v>
      </c>
      <c r="DD35" s="44">
        <v>87348</v>
      </c>
      <c r="DE35" s="44">
        <v>88165</v>
      </c>
      <c r="DF35" s="44">
        <v>89111</v>
      </c>
      <c r="DG35" s="44">
        <v>91148</v>
      </c>
      <c r="DH35" s="11">
        <v>92761</v>
      </c>
      <c r="DI35" s="11">
        <v>95046</v>
      </c>
      <c r="DJ35" s="11">
        <v>94984</v>
      </c>
      <c r="DK35" s="11">
        <v>96470</v>
      </c>
      <c r="DL35" s="11">
        <v>97751</v>
      </c>
      <c r="DM35" s="11">
        <v>98189</v>
      </c>
      <c r="DN35" s="11">
        <v>96317</v>
      </c>
      <c r="DO35" s="11">
        <v>91736</v>
      </c>
      <c r="DP35" s="11">
        <v>93738</v>
      </c>
    </row>
    <row r="36" spans="1:120" ht="17.25" customHeight="1">
      <c r="A36" s="39">
        <v>32</v>
      </c>
      <c r="B36" s="40" t="s">
        <v>63</v>
      </c>
      <c r="C36" s="41">
        <v>9</v>
      </c>
      <c r="D36" s="41">
        <v>37</v>
      </c>
      <c r="E36" s="41">
        <v>46</v>
      </c>
      <c r="F36" s="41">
        <v>54</v>
      </c>
      <c r="G36" s="41">
        <v>97</v>
      </c>
      <c r="H36" s="41">
        <v>152</v>
      </c>
      <c r="I36" s="41">
        <v>41</v>
      </c>
      <c r="J36" s="41">
        <v>140</v>
      </c>
      <c r="K36" s="41">
        <v>183</v>
      </c>
      <c r="L36" s="41">
        <v>39</v>
      </c>
      <c r="M36" s="41">
        <v>137</v>
      </c>
      <c r="N36" s="41">
        <v>176</v>
      </c>
      <c r="O36" s="41">
        <v>59</v>
      </c>
      <c r="P36" s="41">
        <v>167</v>
      </c>
      <c r="Q36" s="41">
        <v>232</v>
      </c>
      <c r="R36" s="83">
        <v>60</v>
      </c>
      <c r="S36" s="83">
        <v>139</v>
      </c>
      <c r="T36" s="83">
        <v>200</v>
      </c>
      <c r="U36" s="41">
        <v>55</v>
      </c>
      <c r="V36" s="41">
        <v>127</v>
      </c>
      <c r="W36" s="41">
        <v>184</v>
      </c>
      <c r="X36" s="41">
        <v>72</v>
      </c>
      <c r="Y36" s="41">
        <v>173</v>
      </c>
      <c r="Z36" s="41">
        <v>246</v>
      </c>
      <c r="AA36" s="41">
        <v>50</v>
      </c>
      <c r="AB36" s="41">
        <v>114</v>
      </c>
      <c r="AC36" s="41">
        <v>164</v>
      </c>
      <c r="AD36" s="41">
        <v>64</v>
      </c>
      <c r="AE36" s="41">
        <v>148</v>
      </c>
      <c r="AF36" s="41">
        <v>214</v>
      </c>
      <c r="AG36" s="41">
        <v>47</v>
      </c>
      <c r="AH36" s="41">
        <v>142</v>
      </c>
      <c r="AI36" s="41">
        <f t="shared" si="11"/>
        <v>189</v>
      </c>
      <c r="AJ36" s="41">
        <v>53</v>
      </c>
      <c r="AK36" s="41">
        <v>138</v>
      </c>
      <c r="AL36" s="41">
        <f t="shared" si="12"/>
        <v>191</v>
      </c>
      <c r="AM36" s="41">
        <v>93</v>
      </c>
      <c r="AN36" s="41">
        <v>139</v>
      </c>
      <c r="AO36" s="41">
        <v>232</v>
      </c>
      <c r="AP36" s="41">
        <v>91</v>
      </c>
      <c r="AQ36" s="41">
        <v>158</v>
      </c>
      <c r="AR36" s="41">
        <v>249</v>
      </c>
      <c r="AS36" s="41"/>
      <c r="AT36" s="41"/>
      <c r="AU36" s="41"/>
      <c r="AV36" s="41"/>
      <c r="AW36" s="41"/>
      <c r="AX36" s="41"/>
      <c r="AY36" s="41"/>
      <c r="AZ36" s="41"/>
      <c r="BA36" s="41"/>
      <c r="BC36" s="42">
        <f t="shared" si="53"/>
        <v>92.260379292670422</v>
      </c>
      <c r="BD36" s="42">
        <f t="shared" si="45"/>
        <v>379.29267042542284</v>
      </c>
      <c r="BE36" s="42">
        <f t="shared" si="14"/>
        <v>235.77652485904662</v>
      </c>
      <c r="BF36" s="42">
        <f t="shared" si="1"/>
        <v>552.71238485158653</v>
      </c>
      <c r="BG36" s="42">
        <f t="shared" si="2"/>
        <v>992.83520982599794</v>
      </c>
      <c r="BH36" s="42">
        <f t="shared" si="15"/>
        <v>777.89150460593657</v>
      </c>
      <c r="BI36" s="42">
        <f t="shared" si="3"/>
        <v>417.13297385288439</v>
      </c>
      <c r="BJ36" s="42">
        <f t="shared" si="4"/>
        <v>1424.3564960830197</v>
      </c>
      <c r="BK36" s="42">
        <f t="shared" si="16"/>
        <v>930.9187099399735</v>
      </c>
      <c r="BL36" s="42">
        <f t="shared" si="54"/>
        <v>396.2005384263727</v>
      </c>
      <c r="BM36" s="42">
        <f t="shared" si="51"/>
        <v>1391.7813785746939</v>
      </c>
      <c r="BN36" s="42">
        <f t="shared" si="17"/>
        <v>893.99095850053334</v>
      </c>
      <c r="BO36" s="42">
        <f t="shared" si="55"/>
        <v>599.25854451272153</v>
      </c>
      <c r="BP36" s="42">
        <f t="shared" si="52"/>
        <v>1696.2063887054999</v>
      </c>
      <c r="BQ36" s="42">
        <f t="shared" si="18"/>
        <v>1178.2032400589101</v>
      </c>
      <c r="BR36" s="42">
        <f t="shared" si="19"/>
        <v>606.8574896328513</v>
      </c>
      <c r="BS36" s="42">
        <f t="shared" si="20"/>
        <v>1405.8865176494387</v>
      </c>
      <c r="BT36" s="42">
        <f t="shared" si="50"/>
        <v>1011.4291493880854</v>
      </c>
      <c r="BU36" s="42">
        <f t="shared" si="21"/>
        <v>555.52749861118127</v>
      </c>
      <c r="BV36" s="42">
        <f t="shared" si="22"/>
        <v>1282.7634967930912</v>
      </c>
      <c r="BW36" s="42">
        <f t="shared" si="23"/>
        <v>929.24599767688494</v>
      </c>
      <c r="BX36" s="42">
        <f t="shared" si="24"/>
        <v>726.06262290122515</v>
      </c>
      <c r="BY36" s="42">
        <f t="shared" si="25"/>
        <v>1744.5671355821105</v>
      </c>
      <c r="BZ36" s="42">
        <f t="shared" si="26"/>
        <v>1240.3569807895931</v>
      </c>
      <c r="CA36" s="42">
        <f t="shared" si="27"/>
        <v>503.14465408805029</v>
      </c>
      <c r="CB36" s="42">
        <f t="shared" si="28"/>
        <v>1147.1698113207547</v>
      </c>
      <c r="CC36" s="42">
        <f t="shared" si="29"/>
        <v>825.15723270440265</v>
      </c>
      <c r="CD36" s="42">
        <f t="shared" si="30"/>
        <v>642.5380251995382</v>
      </c>
      <c r="CE36" s="42">
        <f t="shared" si="31"/>
        <v>1485.8691832739321</v>
      </c>
      <c r="CF36" s="42">
        <f t="shared" si="32"/>
        <v>1074.2432608804779</v>
      </c>
      <c r="CG36" s="42">
        <f t="shared" si="33"/>
        <v>469.57738035767807</v>
      </c>
      <c r="CH36" s="42">
        <f t="shared" si="34"/>
        <v>1418.7231491657508</v>
      </c>
      <c r="CI36" s="42">
        <f t="shared" si="35"/>
        <v>944.15026476171454</v>
      </c>
      <c r="CJ36" s="42">
        <f t="shared" si="36"/>
        <v>531.03551926256193</v>
      </c>
      <c r="CK36" s="42">
        <f t="shared" si="37"/>
        <v>1382.6962577025199</v>
      </c>
      <c r="CL36" s="42">
        <f t="shared" si="49"/>
        <v>956.86588848254098</v>
      </c>
      <c r="CM36" s="42">
        <f t="shared" si="47"/>
        <v>915.03911054262801</v>
      </c>
      <c r="CN36" s="42">
        <f t="shared" si="48"/>
        <v>1367.6391007034979</v>
      </c>
      <c r="CO36" s="42">
        <f t="shared" si="41"/>
        <v>1141.339105623063</v>
      </c>
      <c r="CP36" s="42">
        <f t="shared" si="42"/>
        <v>895.88973664779712</v>
      </c>
      <c r="CQ36" s="42">
        <f t="shared" si="43"/>
        <v>1555.500861432439</v>
      </c>
      <c r="CR36" s="42">
        <f t="shared" si="44"/>
        <v>1225.695299040118</v>
      </c>
      <c r="CS36" s="42"/>
      <c r="CT36" s="42"/>
      <c r="CU36" s="42"/>
      <c r="CV36" s="42"/>
      <c r="CW36" s="42"/>
      <c r="CX36" s="42"/>
      <c r="CY36" s="42"/>
      <c r="CZ36" s="42"/>
      <c r="DA36" s="42"/>
      <c r="DB36" s="43"/>
      <c r="DC36" s="44">
        <v>19510</v>
      </c>
      <c r="DD36" s="44">
        <v>19540</v>
      </c>
      <c r="DE36" s="44">
        <v>19658</v>
      </c>
      <c r="DF36" s="44">
        <v>19687</v>
      </c>
      <c r="DG36" s="44">
        <v>19691</v>
      </c>
      <c r="DH36" s="11">
        <v>19774</v>
      </c>
      <c r="DI36" s="11">
        <v>19801</v>
      </c>
      <c r="DJ36" s="11">
        <v>19833</v>
      </c>
      <c r="DK36" s="11">
        <v>19875</v>
      </c>
      <c r="DL36" s="11">
        <v>19921</v>
      </c>
      <c r="DM36" s="11">
        <v>20018</v>
      </c>
      <c r="DN36" s="11">
        <v>19961</v>
      </c>
      <c r="DO36" s="11">
        <v>20327</v>
      </c>
      <c r="DP36" s="11">
        <v>20315</v>
      </c>
    </row>
    <row r="37" spans="1:120" ht="17.25" customHeight="1">
      <c r="A37" s="39">
        <v>33</v>
      </c>
      <c r="B37" s="40" t="s">
        <v>4</v>
      </c>
      <c r="C37" s="41">
        <v>170</v>
      </c>
      <c r="D37" s="41">
        <v>434</v>
      </c>
      <c r="E37" s="41">
        <v>611</v>
      </c>
      <c r="F37" s="41">
        <v>244</v>
      </c>
      <c r="G37" s="41">
        <v>689</v>
      </c>
      <c r="H37" s="41">
        <v>944</v>
      </c>
      <c r="I37" s="41">
        <v>283</v>
      </c>
      <c r="J37" s="41">
        <v>821</v>
      </c>
      <c r="K37" s="41">
        <v>1122</v>
      </c>
      <c r="L37" s="41">
        <v>289</v>
      </c>
      <c r="M37" s="41">
        <v>906</v>
      </c>
      <c r="N37" s="41">
        <v>1214</v>
      </c>
      <c r="O37" s="41">
        <v>289</v>
      </c>
      <c r="P37" s="41">
        <v>905</v>
      </c>
      <c r="Q37" s="41">
        <v>1212</v>
      </c>
      <c r="R37" s="83">
        <v>340</v>
      </c>
      <c r="S37" s="83">
        <v>955</v>
      </c>
      <c r="T37" s="83">
        <v>1315</v>
      </c>
      <c r="U37" s="41">
        <v>343</v>
      </c>
      <c r="V37" s="41">
        <v>938</v>
      </c>
      <c r="W37" s="41">
        <v>1294</v>
      </c>
      <c r="X37" s="41">
        <v>340</v>
      </c>
      <c r="Y37" s="41">
        <v>994</v>
      </c>
      <c r="Z37" s="41">
        <v>1340</v>
      </c>
      <c r="AA37" s="41">
        <v>361</v>
      </c>
      <c r="AB37" s="41">
        <v>1090</v>
      </c>
      <c r="AC37" s="41">
        <v>1454</v>
      </c>
      <c r="AD37" s="41">
        <v>425</v>
      </c>
      <c r="AE37" s="41">
        <v>1279</v>
      </c>
      <c r="AF37" s="41">
        <v>1709</v>
      </c>
      <c r="AG37" s="41">
        <v>423</v>
      </c>
      <c r="AH37" s="41">
        <v>1201</v>
      </c>
      <c r="AI37" s="41">
        <f t="shared" si="11"/>
        <v>1624</v>
      </c>
      <c r="AJ37" s="41">
        <v>331</v>
      </c>
      <c r="AK37" s="41">
        <v>1035</v>
      </c>
      <c r="AL37" s="41">
        <f t="shared" si="12"/>
        <v>1366</v>
      </c>
      <c r="AM37" s="41">
        <v>338</v>
      </c>
      <c r="AN37" s="41">
        <v>985</v>
      </c>
      <c r="AO37" s="41">
        <v>1328</v>
      </c>
      <c r="AP37" s="41">
        <v>361</v>
      </c>
      <c r="AQ37" s="41">
        <v>1051</v>
      </c>
      <c r="AR37" s="41">
        <v>1412</v>
      </c>
      <c r="AS37" s="41"/>
      <c r="AT37" s="41"/>
      <c r="AU37" s="41"/>
      <c r="AV37" s="41"/>
      <c r="AW37" s="41"/>
      <c r="AX37" s="41"/>
      <c r="AY37" s="41"/>
      <c r="AZ37" s="41"/>
      <c r="BA37" s="41"/>
      <c r="BC37" s="42">
        <f t="shared" si="53"/>
        <v>198.42196180960826</v>
      </c>
      <c r="BD37" s="42">
        <f t="shared" si="45"/>
        <v>506.55959661982354</v>
      </c>
      <c r="BE37" s="42">
        <f t="shared" si="14"/>
        <v>356.57593725197256</v>
      </c>
      <c r="BF37" s="42">
        <f t="shared" si="1"/>
        <v>278.75679041259434</v>
      </c>
      <c r="BG37" s="42">
        <f t="shared" si="2"/>
        <v>787.14519915687492</v>
      </c>
      <c r="BH37" s="42">
        <f t="shared" si="15"/>
        <v>539.23444702764141</v>
      </c>
      <c r="BI37" s="42">
        <f t="shared" si="3"/>
        <v>317.92930285855516</v>
      </c>
      <c r="BJ37" s="42">
        <f t="shared" si="4"/>
        <v>922.33200581934204</v>
      </c>
      <c r="BK37" s="42">
        <f t="shared" si="16"/>
        <v>630.24148022490976</v>
      </c>
      <c r="BL37" s="42">
        <f t="shared" si="54"/>
        <v>315.39372377402964</v>
      </c>
      <c r="BM37" s="42">
        <f t="shared" si="51"/>
        <v>988.74295411512412</v>
      </c>
      <c r="BN37" s="42">
        <f t="shared" si="17"/>
        <v>662.43595270185472</v>
      </c>
      <c r="BO37" s="42">
        <f t="shared" si="55"/>
        <v>306.09218776478559</v>
      </c>
      <c r="BP37" s="42">
        <f t="shared" si="52"/>
        <v>958.52397898661241</v>
      </c>
      <c r="BQ37" s="42">
        <f t="shared" si="18"/>
        <v>641.84036603965421</v>
      </c>
      <c r="BR37" s="42">
        <f t="shared" si="19"/>
        <v>350.50462356834322</v>
      </c>
      <c r="BS37" s="42">
        <f t="shared" si="20"/>
        <v>984.50563384637587</v>
      </c>
      <c r="BT37" s="42">
        <f t="shared" si="50"/>
        <v>677.81408822407559</v>
      </c>
      <c r="BU37" s="42">
        <f t="shared" si="21"/>
        <v>340.77812661447365</v>
      </c>
      <c r="BV37" s="42">
        <f t="shared" si="22"/>
        <v>931.92385645590753</v>
      </c>
      <c r="BW37" s="42">
        <f t="shared" si="23"/>
        <v>642.8088860628701</v>
      </c>
      <c r="BX37" s="42">
        <f t="shared" si="24"/>
        <v>314.91978807750735</v>
      </c>
      <c r="BY37" s="42">
        <f t="shared" si="25"/>
        <v>920.67726279130079</v>
      </c>
      <c r="BZ37" s="42">
        <f t="shared" si="26"/>
        <v>620.5772294468527</v>
      </c>
      <c r="CA37" s="42">
        <f t="shared" si="27"/>
        <v>321.75548365820833</v>
      </c>
      <c r="CB37" s="42">
        <f t="shared" si="28"/>
        <v>971.50547697353772</v>
      </c>
      <c r="CC37" s="42">
        <f t="shared" si="29"/>
        <v>647.96741445849716</v>
      </c>
      <c r="CD37" s="42">
        <f t="shared" si="30"/>
        <v>364.07091244737035</v>
      </c>
      <c r="CE37" s="42">
        <f t="shared" si="31"/>
        <v>1095.6392871063215</v>
      </c>
      <c r="CF37" s="42">
        <f t="shared" si="32"/>
        <v>731.99669337947762</v>
      </c>
      <c r="CG37" s="42">
        <f t="shared" si="33"/>
        <v>350.76371958803918</v>
      </c>
      <c r="CH37" s="42">
        <f t="shared" si="34"/>
        <v>995.90361046154874</v>
      </c>
      <c r="CI37" s="42">
        <f t="shared" si="35"/>
        <v>673.33366502479396</v>
      </c>
      <c r="CJ37" s="42">
        <f t="shared" si="36"/>
        <v>271.60311482001163</v>
      </c>
      <c r="CK37" s="42">
        <f t="shared" si="37"/>
        <v>849.27257957314816</v>
      </c>
      <c r="CL37" s="42">
        <f t="shared" si="49"/>
        <v>560.43784719657992</v>
      </c>
      <c r="CM37" s="42">
        <f t="shared" si="47"/>
        <v>267.48653664288571</v>
      </c>
      <c r="CN37" s="42">
        <f t="shared" si="48"/>
        <v>779.50958163681184</v>
      </c>
      <c r="CO37" s="42">
        <f t="shared" si="41"/>
        <v>525.47650985466294</v>
      </c>
      <c r="CP37" s="42">
        <f t="shared" si="42"/>
        <v>274.77127764838411</v>
      </c>
      <c r="CQ37" s="42">
        <f t="shared" si="43"/>
        <v>799.95737620069724</v>
      </c>
      <c r="CR37" s="42">
        <f t="shared" si="44"/>
        <v>537.36432692454059</v>
      </c>
      <c r="CS37" s="42"/>
      <c r="CT37" s="42"/>
      <c r="CU37" s="42"/>
      <c r="CV37" s="42"/>
      <c r="CW37" s="42"/>
      <c r="CX37" s="42"/>
      <c r="CY37" s="42"/>
      <c r="CZ37" s="42"/>
      <c r="DA37" s="42"/>
      <c r="DB37" s="43"/>
      <c r="DC37" s="44">
        <v>171352</v>
      </c>
      <c r="DD37" s="44">
        <v>175063</v>
      </c>
      <c r="DE37" s="44">
        <v>178027</v>
      </c>
      <c r="DF37" s="44">
        <v>183263</v>
      </c>
      <c r="DG37" s="44">
        <v>188832</v>
      </c>
      <c r="DH37" s="11">
        <v>194006</v>
      </c>
      <c r="DI37" s="11">
        <v>201304</v>
      </c>
      <c r="DJ37" s="11">
        <v>215928</v>
      </c>
      <c r="DK37" s="11">
        <v>224394</v>
      </c>
      <c r="DL37" s="11">
        <v>233471</v>
      </c>
      <c r="DM37" s="11">
        <v>241188</v>
      </c>
      <c r="DN37" s="11">
        <v>243738</v>
      </c>
      <c r="DO37" s="11">
        <v>252723</v>
      </c>
      <c r="DP37" s="11">
        <v>262764</v>
      </c>
    </row>
    <row r="38" spans="1:120" ht="17.25" customHeight="1">
      <c r="A38" s="39">
        <v>34</v>
      </c>
      <c r="B38" s="40" t="s">
        <v>21</v>
      </c>
      <c r="C38" s="41">
        <v>0</v>
      </c>
      <c r="D38" s="41">
        <v>6</v>
      </c>
      <c r="E38" s="41">
        <v>6</v>
      </c>
      <c r="F38" s="41" t="s">
        <v>105</v>
      </c>
      <c r="G38" s="41">
        <v>20</v>
      </c>
      <c r="H38" s="41">
        <v>23</v>
      </c>
      <c r="I38" s="41" t="s">
        <v>105</v>
      </c>
      <c r="J38" s="41">
        <v>16</v>
      </c>
      <c r="K38" s="41">
        <v>18</v>
      </c>
      <c r="L38" s="41">
        <v>9</v>
      </c>
      <c r="M38" s="41">
        <v>24</v>
      </c>
      <c r="N38" s="41">
        <v>34</v>
      </c>
      <c r="O38" s="41">
        <v>10</v>
      </c>
      <c r="P38" s="41">
        <v>19</v>
      </c>
      <c r="Q38" s="41">
        <v>30</v>
      </c>
      <c r="R38" s="83">
        <v>13</v>
      </c>
      <c r="S38" s="83">
        <v>22</v>
      </c>
      <c r="T38" s="83">
        <v>35</v>
      </c>
      <c r="U38" s="41">
        <v>12</v>
      </c>
      <c r="V38" s="41">
        <v>28</v>
      </c>
      <c r="W38" s="41">
        <v>40</v>
      </c>
      <c r="X38" s="41">
        <v>11</v>
      </c>
      <c r="Y38" s="41">
        <v>37</v>
      </c>
      <c r="Z38" s="41">
        <v>48</v>
      </c>
      <c r="AA38" s="41">
        <v>7</v>
      </c>
      <c r="AB38" s="41">
        <v>34</v>
      </c>
      <c r="AC38" s="41">
        <v>42</v>
      </c>
      <c r="AD38" s="41">
        <v>11</v>
      </c>
      <c r="AE38" s="41">
        <v>42</v>
      </c>
      <c r="AF38" s="41">
        <v>53</v>
      </c>
      <c r="AG38" s="41">
        <v>16</v>
      </c>
      <c r="AH38" s="41">
        <v>39</v>
      </c>
      <c r="AI38" s="41">
        <f t="shared" si="11"/>
        <v>55</v>
      </c>
      <c r="AJ38" s="41">
        <v>14</v>
      </c>
      <c r="AK38" s="41">
        <v>34</v>
      </c>
      <c r="AL38" s="41">
        <f t="shared" si="12"/>
        <v>48</v>
      </c>
      <c r="AM38" s="41">
        <v>24</v>
      </c>
      <c r="AN38" s="41">
        <v>24</v>
      </c>
      <c r="AO38" s="41">
        <v>48</v>
      </c>
      <c r="AP38" s="41">
        <v>15</v>
      </c>
      <c r="AQ38" s="41">
        <v>28</v>
      </c>
      <c r="AR38" s="41">
        <v>43</v>
      </c>
      <c r="AS38" s="41"/>
      <c r="AT38" s="41"/>
      <c r="AU38" s="41"/>
      <c r="AV38" s="41"/>
      <c r="AW38" s="41"/>
      <c r="AX38" s="41"/>
      <c r="AY38" s="41"/>
      <c r="AZ38" s="41"/>
      <c r="BA38" s="41"/>
      <c r="BC38" s="42">
        <f t="shared" si="53"/>
        <v>0</v>
      </c>
      <c r="BD38" s="42">
        <f t="shared" si="45"/>
        <v>77.85635502497891</v>
      </c>
      <c r="BE38" s="42">
        <f t="shared" si="14"/>
        <v>38.928177512489455</v>
      </c>
      <c r="BF38" s="42"/>
      <c r="BG38" s="42">
        <f t="shared" ref="BG38:BG64" si="56">G38/$DD38*100000*2</f>
        <v>260.14568158168572</v>
      </c>
      <c r="BH38" s="42">
        <f t="shared" si="15"/>
        <v>149.58376690946929</v>
      </c>
      <c r="BI38" s="42"/>
      <c r="BJ38" s="42">
        <f t="shared" ref="BJ38:BJ64" si="57">J38/$DE38*100000*2</f>
        <v>208.10301099044025</v>
      </c>
      <c r="BK38" s="42">
        <f t="shared" si="16"/>
        <v>117.05794368212264</v>
      </c>
      <c r="BL38" s="42">
        <f t="shared" si="54"/>
        <v>117.096018735363</v>
      </c>
      <c r="BM38" s="42">
        <f t="shared" si="51"/>
        <v>312.25604996096797</v>
      </c>
      <c r="BN38" s="42">
        <f t="shared" si="17"/>
        <v>221.18136872235232</v>
      </c>
      <c r="BO38" s="42">
        <f t="shared" si="55"/>
        <v>129.79427607242522</v>
      </c>
      <c r="BP38" s="42">
        <f t="shared" si="52"/>
        <v>246.6091245376079</v>
      </c>
      <c r="BQ38" s="42">
        <f t="shared" si="18"/>
        <v>194.69141410863782</v>
      </c>
      <c r="BR38" s="42">
        <f t="shared" si="19"/>
        <v>168.49199663016006</v>
      </c>
      <c r="BS38" s="42">
        <f t="shared" si="20"/>
        <v>285.14030198950167</v>
      </c>
      <c r="BT38" s="42">
        <f t="shared" si="50"/>
        <v>226.81614930983085</v>
      </c>
      <c r="BU38" s="42">
        <f t="shared" si="21"/>
        <v>154.10299216643122</v>
      </c>
      <c r="BV38" s="42">
        <f t="shared" si="22"/>
        <v>359.57364838833956</v>
      </c>
      <c r="BW38" s="42">
        <f t="shared" si="23"/>
        <v>256.83832027738538</v>
      </c>
      <c r="BX38" s="42">
        <f t="shared" si="24"/>
        <v>135.63501849568433</v>
      </c>
      <c r="BY38" s="42">
        <f t="shared" si="25"/>
        <v>456.22688039457461</v>
      </c>
      <c r="BZ38" s="42">
        <f t="shared" si="26"/>
        <v>295.9309494451295</v>
      </c>
      <c r="CA38" s="42">
        <f t="shared" si="27"/>
        <v>84.89993935718617</v>
      </c>
      <c r="CB38" s="42">
        <f t="shared" si="28"/>
        <v>412.37113402061857</v>
      </c>
      <c r="CC38" s="42">
        <f t="shared" si="29"/>
        <v>254.69981807155852</v>
      </c>
      <c r="CD38" s="42">
        <f t="shared" si="30"/>
        <v>131.72863900365249</v>
      </c>
      <c r="CE38" s="42">
        <f t="shared" si="31"/>
        <v>502.96389437758216</v>
      </c>
      <c r="CF38" s="42">
        <f t="shared" si="32"/>
        <v>317.34626669061731</v>
      </c>
      <c r="CG38" s="42">
        <f t="shared" si="33"/>
        <v>189.51732306781165</v>
      </c>
      <c r="CH38" s="42">
        <f t="shared" si="34"/>
        <v>461.94847497779091</v>
      </c>
      <c r="CI38" s="42">
        <f t="shared" si="35"/>
        <v>325.73289902280129</v>
      </c>
      <c r="CJ38" s="42">
        <f t="shared" si="36"/>
        <v>164.9095942046057</v>
      </c>
      <c r="CK38" s="42">
        <f t="shared" si="37"/>
        <v>400.49472878261378</v>
      </c>
      <c r="CL38" s="42">
        <f t="shared" si="49"/>
        <v>282.70216149360976</v>
      </c>
      <c r="CM38" s="42">
        <f t="shared" si="47"/>
        <v>275.75113460102261</v>
      </c>
      <c r="CN38" s="42">
        <f t="shared" si="48"/>
        <v>275.75113460102261</v>
      </c>
      <c r="CO38" s="42">
        <f t="shared" si="41"/>
        <v>275.75113460102261</v>
      </c>
      <c r="CP38" s="42">
        <f t="shared" si="42"/>
        <v>169.85618842713168</v>
      </c>
      <c r="CQ38" s="42">
        <f t="shared" si="43"/>
        <v>317.06488506397915</v>
      </c>
      <c r="CR38" s="42">
        <f t="shared" si="44"/>
        <v>243.4605367455554</v>
      </c>
      <c r="CS38" s="42"/>
      <c r="CT38" s="42"/>
      <c r="CU38" s="42"/>
      <c r="CV38" s="42"/>
      <c r="CW38" s="42"/>
      <c r="CX38" s="42"/>
      <c r="CY38" s="42"/>
      <c r="CZ38" s="42"/>
      <c r="DA38" s="42"/>
      <c r="DB38" s="43"/>
      <c r="DC38" s="44">
        <v>15413</v>
      </c>
      <c r="DD38" s="44">
        <v>15376</v>
      </c>
      <c r="DE38" s="44">
        <v>15377</v>
      </c>
      <c r="DF38" s="44">
        <v>15372</v>
      </c>
      <c r="DG38" s="44">
        <v>15409</v>
      </c>
      <c r="DH38" s="11">
        <v>15431</v>
      </c>
      <c r="DI38" s="11">
        <v>15574</v>
      </c>
      <c r="DJ38" s="11">
        <v>16220</v>
      </c>
      <c r="DK38" s="11">
        <v>16490</v>
      </c>
      <c r="DL38" s="11">
        <v>16701</v>
      </c>
      <c r="DM38" s="11">
        <v>16885</v>
      </c>
      <c r="DN38" s="11">
        <v>16979</v>
      </c>
      <c r="DO38" s="11">
        <v>17407</v>
      </c>
      <c r="DP38" s="11">
        <v>17662</v>
      </c>
    </row>
    <row r="39" spans="1:120" ht="17.25" customHeight="1">
      <c r="A39" s="39">
        <v>35</v>
      </c>
      <c r="B39" s="40" t="s">
        <v>45</v>
      </c>
      <c r="C39" s="41">
        <v>80</v>
      </c>
      <c r="D39" s="41">
        <v>212</v>
      </c>
      <c r="E39" s="41">
        <v>295</v>
      </c>
      <c r="F39" s="41">
        <v>118</v>
      </c>
      <c r="G39" s="41">
        <v>293</v>
      </c>
      <c r="H39" s="41">
        <v>418</v>
      </c>
      <c r="I39" s="41">
        <v>130</v>
      </c>
      <c r="J39" s="41">
        <v>308</v>
      </c>
      <c r="K39" s="41">
        <v>441</v>
      </c>
      <c r="L39" s="41">
        <v>114</v>
      </c>
      <c r="M39" s="41">
        <v>322</v>
      </c>
      <c r="N39" s="41">
        <v>443</v>
      </c>
      <c r="O39" s="41">
        <v>102</v>
      </c>
      <c r="P39" s="41">
        <v>295</v>
      </c>
      <c r="Q39" s="41">
        <v>399</v>
      </c>
      <c r="R39" s="83">
        <v>122</v>
      </c>
      <c r="S39" s="83">
        <v>324</v>
      </c>
      <c r="T39" s="83">
        <v>450</v>
      </c>
      <c r="U39" s="41">
        <v>159</v>
      </c>
      <c r="V39" s="41">
        <v>369</v>
      </c>
      <c r="W39" s="41">
        <v>532</v>
      </c>
      <c r="X39" s="41">
        <v>129</v>
      </c>
      <c r="Y39" s="41">
        <v>346</v>
      </c>
      <c r="Z39" s="41">
        <v>478</v>
      </c>
      <c r="AA39" s="41">
        <v>159</v>
      </c>
      <c r="AB39" s="41">
        <v>360</v>
      </c>
      <c r="AC39" s="41">
        <v>522</v>
      </c>
      <c r="AD39" s="41">
        <v>170</v>
      </c>
      <c r="AE39" s="41">
        <v>462</v>
      </c>
      <c r="AF39" s="41">
        <v>633</v>
      </c>
      <c r="AG39" s="41">
        <v>177</v>
      </c>
      <c r="AH39" s="41">
        <v>428</v>
      </c>
      <c r="AI39" s="41">
        <f t="shared" si="11"/>
        <v>605</v>
      </c>
      <c r="AJ39" s="41">
        <v>177</v>
      </c>
      <c r="AK39" s="41">
        <v>456</v>
      </c>
      <c r="AL39" s="41">
        <f t="shared" si="12"/>
        <v>633</v>
      </c>
      <c r="AM39" s="41">
        <v>173</v>
      </c>
      <c r="AN39" s="41">
        <v>429</v>
      </c>
      <c r="AO39" s="41">
        <v>603</v>
      </c>
      <c r="AP39" s="41">
        <v>199</v>
      </c>
      <c r="AQ39" s="41">
        <v>412</v>
      </c>
      <c r="AR39" s="41">
        <v>611</v>
      </c>
      <c r="AS39" s="41"/>
      <c r="AT39" s="41"/>
      <c r="AU39" s="41"/>
      <c r="AV39" s="41"/>
      <c r="AW39" s="41"/>
      <c r="AX39" s="41"/>
      <c r="AY39" s="41"/>
      <c r="AZ39" s="41"/>
      <c r="BA39" s="41"/>
      <c r="BC39" s="42">
        <f t="shared" si="53"/>
        <v>108.63808579692825</v>
      </c>
      <c r="BD39" s="42">
        <f t="shared" si="45"/>
        <v>287.89092736185989</v>
      </c>
      <c r="BE39" s="42">
        <f t="shared" si="14"/>
        <v>200.30147068808645</v>
      </c>
      <c r="BF39" s="42">
        <f t="shared" ref="BF39:BF63" si="58">F39/$DD39*100000*2</f>
        <v>159.55109353344827</v>
      </c>
      <c r="BG39" s="42">
        <f t="shared" si="56"/>
        <v>396.17347801101982</v>
      </c>
      <c r="BH39" s="42">
        <f t="shared" si="15"/>
        <v>282.59473346178549</v>
      </c>
      <c r="BI39" s="42">
        <f t="shared" ref="BI39:BI64" si="59">I39/$DE39*100000*2</f>
        <v>173.36107110471008</v>
      </c>
      <c r="BJ39" s="42">
        <f t="shared" si="57"/>
        <v>410.73238384808235</v>
      </c>
      <c r="BK39" s="42">
        <f t="shared" si="16"/>
        <v>294.04704752760443</v>
      </c>
      <c r="BL39" s="42">
        <f t="shared" si="54"/>
        <v>150.31050986907164</v>
      </c>
      <c r="BM39" s="42">
        <f t="shared" si="51"/>
        <v>424.56126471790407</v>
      </c>
      <c r="BN39" s="42">
        <f t="shared" si="17"/>
        <v>292.05068364911727</v>
      </c>
      <c r="BO39" s="42">
        <f t="shared" si="55"/>
        <v>133.26452354666546</v>
      </c>
      <c r="BP39" s="42">
        <f t="shared" si="52"/>
        <v>385.42190633594419</v>
      </c>
      <c r="BQ39" s="42">
        <f t="shared" si="18"/>
        <v>260.64972987803679</v>
      </c>
      <c r="BR39" s="42">
        <f t="shared" si="19"/>
        <v>157.95231652608479</v>
      </c>
      <c r="BS39" s="42">
        <f t="shared" si="20"/>
        <v>419.47992257747103</v>
      </c>
      <c r="BT39" s="42">
        <f t="shared" si="50"/>
        <v>291.30550178991047</v>
      </c>
      <c r="BU39" s="42">
        <f t="shared" si="21"/>
        <v>202.86563660257474</v>
      </c>
      <c r="BV39" s="42">
        <f t="shared" si="22"/>
        <v>470.80138305880553</v>
      </c>
      <c r="BW39" s="42">
        <f>W39/DI39*100000</f>
        <v>339.38527884455897</v>
      </c>
      <c r="BX39" s="42">
        <f t="shared" si="24"/>
        <v>160.15991160166118</v>
      </c>
      <c r="BY39" s="42">
        <f t="shared" si="25"/>
        <v>429.57619700910675</v>
      </c>
      <c r="BZ39" s="42">
        <f t="shared" si="26"/>
        <v>296.73037885889164</v>
      </c>
      <c r="CA39" s="42">
        <f t="shared" si="27"/>
        <v>194.57752813113791</v>
      </c>
      <c r="CB39" s="42">
        <f t="shared" si="28"/>
        <v>440.55289388182166</v>
      </c>
      <c r="CC39" s="42">
        <f t="shared" si="29"/>
        <v>319.40084806432071</v>
      </c>
      <c r="CD39" s="42">
        <f t="shared" si="30"/>
        <v>205.08861034370437</v>
      </c>
      <c r="CE39" s="42">
        <f t="shared" si="31"/>
        <v>557.35845869877301</v>
      </c>
      <c r="CF39" s="42">
        <f t="shared" si="32"/>
        <v>381.82673631636732</v>
      </c>
      <c r="CG39" s="42">
        <f t="shared" si="33"/>
        <v>211.60478920217821</v>
      </c>
      <c r="CH39" s="42">
        <f t="shared" si="34"/>
        <v>511.67711739283772</v>
      </c>
      <c r="CI39" s="42">
        <f t="shared" si="35"/>
        <v>361.64095329750796</v>
      </c>
      <c r="CJ39" s="42">
        <f t="shared" si="36"/>
        <v>214.96235122662131</v>
      </c>
      <c r="CK39" s="42">
        <f t="shared" si="37"/>
        <v>553.80131163468548</v>
      </c>
      <c r="CL39" s="42">
        <f t="shared" si="49"/>
        <v>384.38183143065339</v>
      </c>
      <c r="CM39" s="42">
        <f t="shared" si="47"/>
        <v>216.37441528879106</v>
      </c>
      <c r="CN39" s="42">
        <f t="shared" si="48"/>
        <v>536.55852114966103</v>
      </c>
      <c r="CO39" s="42">
        <f t="shared" si="41"/>
        <v>377.09182780098558</v>
      </c>
      <c r="CP39" s="42">
        <f t="shared" si="42"/>
        <v>243.0920329334734</v>
      </c>
      <c r="CQ39" s="42">
        <f t="shared" si="43"/>
        <v>503.28601793261834</v>
      </c>
      <c r="CR39" s="42">
        <f t="shared" si="44"/>
        <v>373.18902543304586</v>
      </c>
      <c r="CS39" s="42"/>
      <c r="CT39" s="42"/>
      <c r="CU39" s="42"/>
      <c r="CV39" s="42"/>
      <c r="CW39" s="42"/>
      <c r="CX39" s="42"/>
      <c r="CY39" s="42"/>
      <c r="CZ39" s="42"/>
      <c r="DA39" s="42"/>
      <c r="DB39" s="43"/>
      <c r="DC39" s="44">
        <v>147278</v>
      </c>
      <c r="DD39" s="44">
        <v>147915</v>
      </c>
      <c r="DE39" s="44">
        <v>149976</v>
      </c>
      <c r="DF39" s="44">
        <v>151686</v>
      </c>
      <c r="DG39" s="44">
        <v>153079</v>
      </c>
      <c r="DH39" s="11">
        <v>154477</v>
      </c>
      <c r="DI39" s="11">
        <v>156754</v>
      </c>
      <c r="DJ39" s="11">
        <v>161089</v>
      </c>
      <c r="DK39" s="11">
        <v>163431</v>
      </c>
      <c r="DL39" s="11">
        <v>165782</v>
      </c>
      <c r="DM39" s="11">
        <v>167293</v>
      </c>
      <c r="DN39" s="11">
        <v>164680</v>
      </c>
      <c r="DO39" s="11">
        <v>159908</v>
      </c>
      <c r="DP39" s="11">
        <v>163724</v>
      </c>
    </row>
    <row r="40" spans="1:120" ht="17.25" customHeight="1">
      <c r="A40" s="39">
        <v>36</v>
      </c>
      <c r="B40" s="40" t="s">
        <v>22</v>
      </c>
      <c r="C40" s="41">
        <v>50</v>
      </c>
      <c r="D40" s="41">
        <v>150</v>
      </c>
      <c r="E40" s="41">
        <v>205</v>
      </c>
      <c r="F40" s="41">
        <v>89</v>
      </c>
      <c r="G40" s="41">
        <v>250</v>
      </c>
      <c r="H40" s="41">
        <v>344</v>
      </c>
      <c r="I40" s="41">
        <v>114</v>
      </c>
      <c r="J40" s="41">
        <v>365</v>
      </c>
      <c r="K40" s="41">
        <v>483</v>
      </c>
      <c r="L40" s="41">
        <v>128</v>
      </c>
      <c r="M40" s="41">
        <v>327</v>
      </c>
      <c r="N40" s="41">
        <v>458</v>
      </c>
      <c r="O40" s="41">
        <v>144</v>
      </c>
      <c r="P40" s="41">
        <v>352</v>
      </c>
      <c r="Q40" s="41">
        <v>503</v>
      </c>
      <c r="R40" s="83">
        <v>173</v>
      </c>
      <c r="S40" s="83">
        <v>401</v>
      </c>
      <c r="T40" s="83">
        <v>582</v>
      </c>
      <c r="U40" s="41">
        <v>152</v>
      </c>
      <c r="V40" s="41">
        <v>460</v>
      </c>
      <c r="W40" s="41">
        <v>621</v>
      </c>
      <c r="X40" s="41">
        <v>167</v>
      </c>
      <c r="Y40" s="41">
        <v>438</v>
      </c>
      <c r="Z40" s="41">
        <v>606</v>
      </c>
      <c r="AA40" s="41">
        <v>170</v>
      </c>
      <c r="AB40" s="41">
        <v>460</v>
      </c>
      <c r="AC40" s="41">
        <v>631</v>
      </c>
      <c r="AD40" s="41">
        <v>193</v>
      </c>
      <c r="AE40" s="41">
        <v>493</v>
      </c>
      <c r="AF40" s="41">
        <v>686</v>
      </c>
      <c r="AG40" s="41">
        <v>210</v>
      </c>
      <c r="AH40" s="41">
        <v>478</v>
      </c>
      <c r="AI40" s="41">
        <f t="shared" si="11"/>
        <v>688</v>
      </c>
      <c r="AJ40" s="41">
        <v>187</v>
      </c>
      <c r="AK40" s="41">
        <v>434</v>
      </c>
      <c r="AL40" s="41">
        <f t="shared" si="12"/>
        <v>621</v>
      </c>
      <c r="AM40" s="41">
        <v>210</v>
      </c>
      <c r="AN40" s="41">
        <v>452</v>
      </c>
      <c r="AO40" s="41">
        <v>663</v>
      </c>
      <c r="AP40" s="41">
        <v>157</v>
      </c>
      <c r="AQ40" s="41">
        <v>405</v>
      </c>
      <c r="AR40" s="41">
        <v>562</v>
      </c>
      <c r="AS40" s="41"/>
      <c r="AT40" s="41"/>
      <c r="AU40" s="41"/>
      <c r="AV40" s="41"/>
      <c r="AW40" s="41"/>
      <c r="AX40" s="41"/>
      <c r="AY40" s="41"/>
      <c r="AZ40" s="41"/>
      <c r="BA40" s="41"/>
      <c r="BC40" s="42">
        <f t="shared" si="53"/>
        <v>64.772712551656241</v>
      </c>
      <c r="BD40" s="42">
        <f t="shared" si="45"/>
        <v>194.31813765496872</v>
      </c>
      <c r="BE40" s="42">
        <f t="shared" si="14"/>
        <v>132.78406073089531</v>
      </c>
      <c r="BF40" s="42">
        <f t="shared" si="58"/>
        <v>115.51165824123767</v>
      </c>
      <c r="BG40" s="42">
        <f t="shared" si="56"/>
        <v>324.47095011583616</v>
      </c>
      <c r="BH40" s="42">
        <f t="shared" si="15"/>
        <v>223.23601367969528</v>
      </c>
      <c r="BI40" s="42">
        <f t="shared" si="59"/>
        <v>147.42682004228823</v>
      </c>
      <c r="BJ40" s="42">
        <f t="shared" si="57"/>
        <v>472.02446767925613</v>
      </c>
      <c r="BK40" s="42">
        <f t="shared" si="16"/>
        <v>312.31207930011055</v>
      </c>
      <c r="BL40" s="42">
        <f t="shared" si="54"/>
        <v>165.25831294501933</v>
      </c>
      <c r="BM40" s="42">
        <f t="shared" si="51"/>
        <v>422.18334635172909</v>
      </c>
      <c r="BN40" s="42">
        <f t="shared" si="17"/>
        <v>295.65745050319867</v>
      </c>
      <c r="BO40" s="42">
        <f t="shared" si="55"/>
        <v>185.19947526815341</v>
      </c>
      <c r="BP40" s="42">
        <f t="shared" si="52"/>
        <v>452.70982843326391</v>
      </c>
      <c r="BQ40" s="42">
        <f t="shared" si="18"/>
        <v>323.45602798569848</v>
      </c>
      <c r="BR40" s="42">
        <f t="shared" si="19"/>
        <v>222.24934320822709</v>
      </c>
      <c r="BS40" s="42">
        <f t="shared" si="20"/>
        <v>515.15599206068828</v>
      </c>
      <c r="BT40" s="42">
        <f t="shared" si="50"/>
        <v>373.84138077222013</v>
      </c>
      <c r="BU40" s="42">
        <f t="shared" si="21"/>
        <v>193.56646206352036</v>
      </c>
      <c r="BV40" s="42">
        <f t="shared" si="22"/>
        <v>585.79324045539056</v>
      </c>
      <c r="BW40" s="42">
        <f t="shared" si="23"/>
        <v>395.41043730738858</v>
      </c>
      <c r="BX40" s="42">
        <f t="shared" si="24"/>
        <v>206.02531520639542</v>
      </c>
      <c r="BY40" s="42">
        <f t="shared" si="25"/>
        <v>540.35382072096525</v>
      </c>
      <c r="BZ40" s="42">
        <f t="shared" si="26"/>
        <v>373.80641022477732</v>
      </c>
      <c r="CA40" s="42">
        <f t="shared" si="27"/>
        <v>208.32950374686743</v>
      </c>
      <c r="CB40" s="42">
        <f t="shared" si="28"/>
        <v>563.71512778564124</v>
      </c>
      <c r="CC40" s="42">
        <f t="shared" si="29"/>
        <v>386.63504960080388</v>
      </c>
      <c r="CD40" s="42">
        <f t="shared" si="30"/>
        <v>234.5962634771299</v>
      </c>
      <c r="CE40" s="42">
        <f t="shared" si="31"/>
        <v>599.25366784572566</v>
      </c>
      <c r="CF40" s="42">
        <f t="shared" si="32"/>
        <v>416.92496566142773</v>
      </c>
      <c r="CG40" s="42">
        <f t="shared" si="33"/>
        <v>254.31887954367929</v>
      </c>
      <c r="CH40" s="42">
        <f t="shared" si="34"/>
        <v>578.8782115327557</v>
      </c>
      <c r="CI40" s="42">
        <f t="shared" si="35"/>
        <v>416.59854553821742</v>
      </c>
      <c r="CJ40" s="42">
        <f t="shared" si="36"/>
        <v>229.77348266561816</v>
      </c>
      <c r="CK40" s="42">
        <f t="shared" si="37"/>
        <v>533.27107741646137</v>
      </c>
      <c r="CL40" s="42">
        <f t="shared" si="49"/>
        <v>381.52228004103978</v>
      </c>
      <c r="CM40" s="42">
        <f t="shared" si="47"/>
        <v>263.48146847005097</v>
      </c>
      <c r="CN40" s="42">
        <f t="shared" si="48"/>
        <v>567.11249404030013</v>
      </c>
      <c r="CO40" s="42">
        <f t="shared" si="41"/>
        <v>415.92431808486617</v>
      </c>
      <c r="CP40" s="42">
        <f t="shared" si="42"/>
        <v>194.10753804878652</v>
      </c>
      <c r="CQ40" s="42">
        <f t="shared" si="43"/>
        <v>500.72326694113724</v>
      </c>
      <c r="CR40" s="42">
        <f t="shared" si="44"/>
        <v>347.41540249496182</v>
      </c>
      <c r="CS40" s="42"/>
      <c r="CT40" s="42"/>
      <c r="CU40" s="42"/>
      <c r="CV40" s="42"/>
      <c r="CW40" s="42"/>
      <c r="CX40" s="42"/>
      <c r="CY40" s="42"/>
      <c r="CZ40" s="42"/>
      <c r="DA40" s="42"/>
      <c r="DB40" s="43"/>
      <c r="DC40" s="44">
        <v>154386</v>
      </c>
      <c r="DD40" s="44">
        <v>154097</v>
      </c>
      <c r="DE40" s="44">
        <v>154653</v>
      </c>
      <c r="DF40" s="44">
        <v>154909</v>
      </c>
      <c r="DG40" s="44">
        <v>155508</v>
      </c>
      <c r="DH40" s="11">
        <v>155681</v>
      </c>
      <c r="DI40" s="11">
        <v>157052</v>
      </c>
      <c r="DJ40" s="11">
        <v>162116</v>
      </c>
      <c r="DK40" s="11">
        <v>163203</v>
      </c>
      <c r="DL40" s="11">
        <v>164538</v>
      </c>
      <c r="DM40" s="11">
        <v>165147</v>
      </c>
      <c r="DN40" s="11">
        <v>162769</v>
      </c>
      <c r="DO40" s="11">
        <v>159404</v>
      </c>
      <c r="DP40" s="11">
        <v>161766</v>
      </c>
    </row>
    <row r="41" spans="1:120" ht="17.25" customHeight="1">
      <c r="A41" s="39">
        <v>37</v>
      </c>
      <c r="B41" s="40" t="s">
        <v>23</v>
      </c>
      <c r="C41" s="41">
        <v>115</v>
      </c>
      <c r="D41" s="41">
        <v>307</v>
      </c>
      <c r="E41" s="41">
        <v>429</v>
      </c>
      <c r="F41" s="41">
        <v>231</v>
      </c>
      <c r="G41" s="41">
        <v>527</v>
      </c>
      <c r="H41" s="41">
        <v>768</v>
      </c>
      <c r="I41" s="41">
        <v>227</v>
      </c>
      <c r="J41" s="41">
        <v>603</v>
      </c>
      <c r="K41" s="41">
        <v>843</v>
      </c>
      <c r="L41" s="41">
        <v>264</v>
      </c>
      <c r="M41" s="41">
        <v>610</v>
      </c>
      <c r="N41" s="41">
        <v>887</v>
      </c>
      <c r="O41" s="41">
        <v>241</v>
      </c>
      <c r="P41" s="41">
        <v>672</v>
      </c>
      <c r="Q41" s="41">
        <v>923</v>
      </c>
      <c r="R41" s="83">
        <v>283</v>
      </c>
      <c r="S41" s="83">
        <v>862</v>
      </c>
      <c r="T41" s="83">
        <v>1163</v>
      </c>
      <c r="U41" s="41">
        <v>290</v>
      </c>
      <c r="V41" s="41">
        <v>817</v>
      </c>
      <c r="W41" s="41">
        <v>1121</v>
      </c>
      <c r="X41" s="41">
        <v>339</v>
      </c>
      <c r="Y41" s="41">
        <v>779</v>
      </c>
      <c r="Z41" s="41">
        <v>1125</v>
      </c>
      <c r="AA41" s="41">
        <v>316</v>
      </c>
      <c r="AB41" s="41">
        <v>832</v>
      </c>
      <c r="AC41" s="41">
        <v>1155</v>
      </c>
      <c r="AD41" s="41">
        <v>269</v>
      </c>
      <c r="AE41" s="41">
        <v>688</v>
      </c>
      <c r="AF41" s="41">
        <v>964</v>
      </c>
      <c r="AG41" s="41">
        <v>238</v>
      </c>
      <c r="AH41" s="41">
        <v>756</v>
      </c>
      <c r="AI41" s="41">
        <f t="shared" si="11"/>
        <v>994</v>
      </c>
      <c r="AJ41" s="41">
        <v>239</v>
      </c>
      <c r="AK41" s="41">
        <v>715</v>
      </c>
      <c r="AL41" s="41">
        <f t="shared" si="12"/>
        <v>954</v>
      </c>
      <c r="AM41" s="41">
        <v>246</v>
      </c>
      <c r="AN41" s="41">
        <v>680</v>
      </c>
      <c r="AO41" s="41">
        <v>928</v>
      </c>
      <c r="AP41" s="41">
        <v>295</v>
      </c>
      <c r="AQ41" s="41">
        <v>762</v>
      </c>
      <c r="AR41" s="41">
        <v>1057</v>
      </c>
      <c r="AS41" s="41"/>
      <c r="AT41" s="41"/>
      <c r="AU41" s="41"/>
      <c r="AV41" s="41"/>
      <c r="AW41" s="41"/>
      <c r="AX41" s="41"/>
      <c r="AY41" s="41"/>
      <c r="AZ41" s="41"/>
      <c r="BA41" s="41"/>
      <c r="BC41" s="42">
        <f t="shared" si="53"/>
        <v>313.81752193311598</v>
      </c>
      <c r="BD41" s="42">
        <f t="shared" si="45"/>
        <v>837.75634116057904</v>
      </c>
      <c r="BE41" s="42">
        <f t="shared" si="14"/>
        <v>585.3378996056814</v>
      </c>
      <c r="BF41" s="42">
        <f t="shared" si="58"/>
        <v>628.02457723886675</v>
      </c>
      <c r="BG41" s="42">
        <f t="shared" si="56"/>
        <v>1432.7660268609645</v>
      </c>
      <c r="BH41" s="42">
        <f t="shared" si="15"/>
        <v>1043.9889076178565</v>
      </c>
      <c r="BI41" s="42">
        <f t="shared" si="59"/>
        <v>614.10272017746752</v>
      </c>
      <c r="BJ41" s="42">
        <f t="shared" si="57"/>
        <v>1631.2948910441098</v>
      </c>
      <c r="BK41" s="42">
        <f t="shared" si="16"/>
        <v>1140.283244734813</v>
      </c>
      <c r="BL41" s="42">
        <f t="shared" si="54"/>
        <v>715.00148958643672</v>
      </c>
      <c r="BM41" s="42">
        <f t="shared" si="51"/>
        <v>1652.0867751807816</v>
      </c>
      <c r="BN41" s="42">
        <f t="shared" si="17"/>
        <v>1201.1483357256996</v>
      </c>
      <c r="BO41" s="42">
        <f t="shared" si="55"/>
        <v>654.42005077865122</v>
      </c>
      <c r="BP41" s="42">
        <f t="shared" si="52"/>
        <v>1824.7729216732514</v>
      </c>
      <c r="BQ41" s="42">
        <f t="shared" si="18"/>
        <v>1253.1736657026868</v>
      </c>
      <c r="BR41" s="42">
        <f t="shared" si="19"/>
        <v>769.56545385326592</v>
      </c>
      <c r="BS41" s="42">
        <f t="shared" si="20"/>
        <v>2344.0474248110077</v>
      </c>
      <c r="BT41" s="42">
        <f t="shared" si="50"/>
        <v>1581.2802523522053</v>
      </c>
      <c r="BU41" s="42">
        <f t="shared" si="21"/>
        <v>783.50849701456241</v>
      </c>
      <c r="BV41" s="42">
        <f t="shared" si="22"/>
        <v>2207.3325588306811</v>
      </c>
      <c r="BW41" s="42">
        <f t="shared" si="23"/>
        <v>1514.3328019884905</v>
      </c>
      <c r="BX41" s="42">
        <f t="shared" si="24"/>
        <v>908.70101324183781</v>
      </c>
      <c r="BY41" s="42">
        <f t="shared" si="25"/>
        <v>2088.1359566825708</v>
      </c>
      <c r="BZ41" s="42">
        <f t="shared" si="26"/>
        <v>1507.8003538304831</v>
      </c>
      <c r="CA41" s="42">
        <f t="shared" si="27"/>
        <v>840.30261530893097</v>
      </c>
      <c r="CB41" s="42">
        <f t="shared" si="28"/>
        <v>2212.4423289146534</v>
      </c>
      <c r="CC41" s="42">
        <f t="shared" si="29"/>
        <v>1535.679621331986</v>
      </c>
      <c r="CD41" s="42">
        <f t="shared" si="30"/>
        <v>712.00751710538509</v>
      </c>
      <c r="CE41" s="42">
        <f t="shared" si="31"/>
        <v>1821.0452482100557</v>
      </c>
      <c r="CF41" s="42">
        <f t="shared" si="32"/>
        <v>1275.7904209843703</v>
      </c>
      <c r="CG41" s="42">
        <f t="shared" si="33"/>
        <v>627.01705855232831</v>
      </c>
      <c r="CH41" s="42">
        <f t="shared" si="34"/>
        <v>1991.701244813278</v>
      </c>
      <c r="CI41" s="42">
        <f t="shared" si="35"/>
        <v>1309.3591516828033</v>
      </c>
      <c r="CJ41" s="42">
        <f t="shared" si="36"/>
        <v>627.6590157046063</v>
      </c>
      <c r="CK41" s="42">
        <f t="shared" si="37"/>
        <v>1877.724670413362</v>
      </c>
      <c r="CL41" s="42">
        <f t="shared" si="49"/>
        <v>1252.6918430589842</v>
      </c>
      <c r="CM41" s="42">
        <f t="shared" si="47"/>
        <v>633.97160013401026</v>
      </c>
      <c r="CN41" s="42">
        <f t="shared" si="48"/>
        <v>1752.4418215086462</v>
      </c>
      <c r="CO41" s="42">
        <f t="shared" si="41"/>
        <v>1195.7838311470762</v>
      </c>
      <c r="CP41" s="42">
        <f t="shared" si="42"/>
        <v>754.91977377997284</v>
      </c>
      <c r="CQ41" s="42">
        <f t="shared" si="43"/>
        <v>1949.9961614248791</v>
      </c>
      <c r="CR41" s="42">
        <f t="shared" si="44"/>
        <v>1352.4579676024259</v>
      </c>
      <c r="CS41" s="42"/>
      <c r="CT41" s="42"/>
      <c r="CU41" s="42"/>
      <c r="CV41" s="42"/>
      <c r="CW41" s="42"/>
      <c r="CX41" s="42"/>
      <c r="CY41" s="42"/>
      <c r="CZ41" s="42"/>
      <c r="DA41" s="42"/>
      <c r="DB41" s="43"/>
      <c r="DC41" s="44">
        <v>73291</v>
      </c>
      <c r="DD41" s="44">
        <v>73564</v>
      </c>
      <c r="DE41" s="44">
        <v>73929</v>
      </c>
      <c r="DF41" s="44">
        <v>73846</v>
      </c>
      <c r="DG41" s="44">
        <v>73653</v>
      </c>
      <c r="DH41" s="11">
        <v>73548</v>
      </c>
      <c r="DI41" s="11">
        <v>74026</v>
      </c>
      <c r="DJ41" s="11">
        <v>74612</v>
      </c>
      <c r="DK41" s="11">
        <v>75211</v>
      </c>
      <c r="DL41" s="11">
        <v>75561</v>
      </c>
      <c r="DM41" s="11">
        <v>75915</v>
      </c>
      <c r="DN41" s="11">
        <v>76156</v>
      </c>
      <c r="DO41" s="11">
        <v>77606</v>
      </c>
      <c r="DP41" s="11">
        <v>78154</v>
      </c>
    </row>
    <row r="42" spans="1:120" ht="17.25" customHeight="1">
      <c r="A42" s="39">
        <v>38</v>
      </c>
      <c r="B42" s="40" t="s">
        <v>64</v>
      </c>
      <c r="C42" s="41">
        <v>5</v>
      </c>
      <c r="D42" s="41">
        <v>9</v>
      </c>
      <c r="E42" s="41">
        <v>14</v>
      </c>
      <c r="F42" s="41">
        <v>4</v>
      </c>
      <c r="G42" s="41">
        <v>18</v>
      </c>
      <c r="H42" s="41">
        <v>24</v>
      </c>
      <c r="I42" s="41">
        <v>14</v>
      </c>
      <c r="J42" s="41">
        <v>12</v>
      </c>
      <c r="K42" s="41">
        <v>26</v>
      </c>
      <c r="L42" s="41">
        <v>7</v>
      </c>
      <c r="M42" s="41">
        <v>20</v>
      </c>
      <c r="N42" s="41">
        <v>27</v>
      </c>
      <c r="O42" s="41">
        <v>12</v>
      </c>
      <c r="P42" s="41">
        <v>24</v>
      </c>
      <c r="Q42" s="41">
        <v>36</v>
      </c>
      <c r="R42" s="83">
        <v>10</v>
      </c>
      <c r="S42" s="83">
        <v>19</v>
      </c>
      <c r="T42" s="83">
        <v>29</v>
      </c>
      <c r="U42" s="41">
        <v>15</v>
      </c>
      <c r="V42" s="41">
        <v>20</v>
      </c>
      <c r="W42" s="41">
        <v>35</v>
      </c>
      <c r="X42" s="41">
        <v>6</v>
      </c>
      <c r="Y42" s="41">
        <v>26</v>
      </c>
      <c r="Z42" s="41">
        <v>32</v>
      </c>
      <c r="AA42" s="41">
        <v>16</v>
      </c>
      <c r="AB42" s="41">
        <v>27</v>
      </c>
      <c r="AC42" s="41">
        <v>44</v>
      </c>
      <c r="AD42" s="41">
        <v>11</v>
      </c>
      <c r="AE42" s="41">
        <v>30</v>
      </c>
      <c r="AF42" s="41">
        <v>41</v>
      </c>
      <c r="AG42" s="41">
        <v>4</v>
      </c>
      <c r="AH42" s="41">
        <v>26</v>
      </c>
      <c r="AI42" s="41">
        <f t="shared" si="11"/>
        <v>30</v>
      </c>
      <c r="AJ42" s="41">
        <v>7</v>
      </c>
      <c r="AK42" s="41">
        <v>31</v>
      </c>
      <c r="AL42" s="41">
        <f t="shared" si="12"/>
        <v>38</v>
      </c>
      <c r="AM42" s="41">
        <v>11</v>
      </c>
      <c r="AN42" s="41">
        <v>25</v>
      </c>
      <c r="AO42" s="41">
        <v>38</v>
      </c>
      <c r="AP42" s="41">
        <v>14</v>
      </c>
      <c r="AQ42" s="41">
        <v>18</v>
      </c>
      <c r="AR42" s="41">
        <v>32</v>
      </c>
      <c r="AS42" s="41"/>
      <c r="AT42" s="41"/>
      <c r="AU42" s="41"/>
      <c r="AV42" s="41"/>
      <c r="AW42" s="41"/>
      <c r="AX42" s="41"/>
      <c r="AY42" s="41"/>
      <c r="AZ42" s="41"/>
      <c r="BA42" s="41"/>
      <c r="BC42" s="42">
        <f t="shared" si="53"/>
        <v>130.10668748373666</v>
      </c>
      <c r="BD42" s="42">
        <f t="shared" si="45"/>
        <v>234.19203747072601</v>
      </c>
      <c r="BE42" s="42">
        <f t="shared" si="14"/>
        <v>182.14936247723134</v>
      </c>
      <c r="BF42" s="42">
        <f t="shared" si="58"/>
        <v>106.46792653713069</v>
      </c>
      <c r="BG42" s="42">
        <f t="shared" si="56"/>
        <v>479.10566941708805</v>
      </c>
      <c r="BH42" s="42">
        <f t="shared" si="15"/>
        <v>319.40377961139205</v>
      </c>
      <c r="BI42" s="42">
        <f t="shared" si="59"/>
        <v>372.04358224820623</v>
      </c>
      <c r="BJ42" s="42">
        <f t="shared" si="57"/>
        <v>318.89449906989103</v>
      </c>
      <c r="BK42" s="42">
        <f t="shared" si="16"/>
        <v>345.46904065904863</v>
      </c>
      <c r="BL42" s="42">
        <f t="shared" si="54"/>
        <v>188.09619776971653</v>
      </c>
      <c r="BM42" s="42">
        <f t="shared" si="51"/>
        <v>537.41770791347574</v>
      </c>
      <c r="BN42" s="42">
        <f t="shared" si="17"/>
        <v>362.75695284159616</v>
      </c>
      <c r="BO42" s="42">
        <f t="shared" si="55"/>
        <v>325.8655804480652</v>
      </c>
      <c r="BP42" s="42">
        <f t="shared" si="52"/>
        <v>651.7311608961304</v>
      </c>
      <c r="BQ42" s="42">
        <f t="shared" si="18"/>
        <v>488.7983706720978</v>
      </c>
      <c r="BR42" s="42">
        <f t="shared" si="19"/>
        <v>274.6121103940684</v>
      </c>
      <c r="BS42" s="42">
        <f t="shared" si="20"/>
        <v>521.76300974872993</v>
      </c>
      <c r="BT42" s="42">
        <f t="shared" si="50"/>
        <v>398.18756007139916</v>
      </c>
      <c r="BU42" s="42">
        <f t="shared" si="21"/>
        <v>411.46619119462349</v>
      </c>
      <c r="BV42" s="42">
        <f t="shared" si="22"/>
        <v>548.62158825949803</v>
      </c>
      <c r="BW42" s="42">
        <f t="shared" si="23"/>
        <v>480.04388972706073</v>
      </c>
      <c r="BX42" s="42">
        <f t="shared" si="24"/>
        <v>159.89340439706862</v>
      </c>
      <c r="BY42" s="42">
        <f t="shared" si="25"/>
        <v>692.87141905396402</v>
      </c>
      <c r="BZ42" s="42">
        <f t="shared" si="26"/>
        <v>426.38241172551631</v>
      </c>
      <c r="CA42" s="42">
        <f t="shared" si="27"/>
        <v>425.92839078929853</v>
      </c>
      <c r="CB42" s="42">
        <f t="shared" si="28"/>
        <v>718.75415945694135</v>
      </c>
      <c r="CC42" s="42">
        <f t="shared" si="29"/>
        <v>585.65153733528552</v>
      </c>
      <c r="CD42" s="42">
        <f t="shared" si="30"/>
        <v>293.17697228144993</v>
      </c>
      <c r="CE42" s="42">
        <f t="shared" si="31"/>
        <v>799.57356076759061</v>
      </c>
      <c r="CF42" s="42">
        <f t="shared" si="32"/>
        <v>546.37526652452027</v>
      </c>
      <c r="CG42" s="42">
        <f t="shared" si="33"/>
        <v>107.05205406128729</v>
      </c>
      <c r="CH42" s="42">
        <f t="shared" si="34"/>
        <v>695.83835139836742</v>
      </c>
      <c r="CI42" s="42">
        <f t="shared" si="35"/>
        <v>401.44520272982737</v>
      </c>
      <c r="CJ42" s="42">
        <f t="shared" si="36"/>
        <v>186.74136321195147</v>
      </c>
      <c r="CK42" s="42">
        <f t="shared" si="37"/>
        <v>826.99746565292787</v>
      </c>
      <c r="CL42" s="42">
        <f t="shared" si="49"/>
        <v>506.86941443243967</v>
      </c>
      <c r="CM42" s="42">
        <f t="shared" si="47"/>
        <v>284.64225643679646</v>
      </c>
      <c r="CN42" s="42">
        <f t="shared" si="48"/>
        <v>646.91421917453749</v>
      </c>
      <c r="CO42" s="42">
        <f t="shared" si="41"/>
        <v>491.65480657264845</v>
      </c>
      <c r="CP42" s="42">
        <f t="shared" si="42"/>
        <v>361.43023105718339</v>
      </c>
      <c r="CQ42" s="42">
        <f t="shared" si="43"/>
        <v>464.6960113592358</v>
      </c>
      <c r="CR42" s="42">
        <f t="shared" si="44"/>
        <v>413.06312120820957</v>
      </c>
      <c r="CS42" s="42"/>
      <c r="CT42" s="42"/>
      <c r="CU42" s="42"/>
      <c r="CV42" s="42"/>
      <c r="CW42" s="42"/>
      <c r="CX42" s="42"/>
      <c r="CY42" s="42"/>
      <c r="CZ42" s="42"/>
      <c r="DA42" s="42"/>
      <c r="DB42" s="43"/>
      <c r="DC42" s="44">
        <v>7686</v>
      </c>
      <c r="DD42" s="44">
        <v>7514</v>
      </c>
      <c r="DE42" s="44">
        <v>7526</v>
      </c>
      <c r="DF42" s="44">
        <v>7443</v>
      </c>
      <c r="DG42" s="44">
        <v>7365</v>
      </c>
      <c r="DH42" s="11">
        <v>7283</v>
      </c>
      <c r="DI42" s="11">
        <v>7291</v>
      </c>
      <c r="DJ42" s="11">
        <v>7505</v>
      </c>
      <c r="DK42" s="11">
        <v>7513</v>
      </c>
      <c r="DL42" s="11">
        <v>7504</v>
      </c>
      <c r="DM42" s="11">
        <v>7473</v>
      </c>
      <c r="DN42" s="11">
        <v>7497</v>
      </c>
      <c r="DO42" s="11">
        <v>7729</v>
      </c>
      <c r="DP42" s="11">
        <v>7747</v>
      </c>
    </row>
    <row r="43" spans="1:120" ht="17.25" customHeight="1">
      <c r="A43" s="39">
        <v>39</v>
      </c>
      <c r="B43" s="40" t="s">
        <v>65</v>
      </c>
      <c r="C43" s="41">
        <v>15</v>
      </c>
      <c r="D43" s="41">
        <v>49</v>
      </c>
      <c r="E43" s="41">
        <v>64</v>
      </c>
      <c r="F43" s="41">
        <v>25</v>
      </c>
      <c r="G43" s="41">
        <v>49</v>
      </c>
      <c r="H43" s="41">
        <v>76</v>
      </c>
      <c r="I43" s="41">
        <v>45</v>
      </c>
      <c r="J43" s="41">
        <v>71</v>
      </c>
      <c r="K43" s="41">
        <v>118</v>
      </c>
      <c r="L43" s="41">
        <v>33</v>
      </c>
      <c r="M43" s="41">
        <v>100</v>
      </c>
      <c r="N43" s="41">
        <v>134</v>
      </c>
      <c r="O43" s="41">
        <v>41</v>
      </c>
      <c r="P43" s="41">
        <v>81</v>
      </c>
      <c r="Q43" s="41">
        <v>124</v>
      </c>
      <c r="R43" s="83">
        <v>34</v>
      </c>
      <c r="S43" s="83">
        <v>91</v>
      </c>
      <c r="T43" s="83">
        <v>127</v>
      </c>
      <c r="U43" s="41">
        <v>31</v>
      </c>
      <c r="V43" s="41">
        <v>96</v>
      </c>
      <c r="W43" s="41">
        <v>129</v>
      </c>
      <c r="X43" s="41">
        <v>31</v>
      </c>
      <c r="Y43" s="41">
        <v>100</v>
      </c>
      <c r="Z43" s="41">
        <v>132</v>
      </c>
      <c r="AA43" s="41">
        <v>38</v>
      </c>
      <c r="AB43" s="41">
        <v>94</v>
      </c>
      <c r="AC43" s="41">
        <v>134</v>
      </c>
      <c r="AD43" s="41">
        <v>37</v>
      </c>
      <c r="AE43" s="41">
        <v>104</v>
      </c>
      <c r="AF43" s="41">
        <v>141</v>
      </c>
      <c r="AG43" s="41">
        <v>38</v>
      </c>
      <c r="AH43" s="41">
        <v>114</v>
      </c>
      <c r="AI43" s="41">
        <f t="shared" si="11"/>
        <v>152</v>
      </c>
      <c r="AJ43" s="41">
        <v>36</v>
      </c>
      <c r="AK43" s="41">
        <v>109</v>
      </c>
      <c r="AL43" s="41">
        <f t="shared" si="12"/>
        <v>145</v>
      </c>
      <c r="AM43" s="41">
        <v>43</v>
      </c>
      <c r="AN43" s="41">
        <v>105</v>
      </c>
      <c r="AO43" s="41">
        <v>149</v>
      </c>
      <c r="AP43" s="41">
        <v>52</v>
      </c>
      <c r="AQ43" s="41">
        <v>114</v>
      </c>
      <c r="AR43" s="41">
        <v>166</v>
      </c>
      <c r="AS43" s="41"/>
      <c r="AT43" s="41"/>
      <c r="AU43" s="41"/>
      <c r="AV43" s="41"/>
      <c r="AW43" s="41"/>
      <c r="AX43" s="41"/>
      <c r="AY43" s="41"/>
      <c r="AZ43" s="41"/>
      <c r="BA43" s="41"/>
      <c r="BC43" s="42">
        <f t="shared" si="53"/>
        <v>71.061420754672284</v>
      </c>
      <c r="BD43" s="42">
        <f t="shared" si="45"/>
        <v>232.13397446526281</v>
      </c>
      <c r="BE43" s="42">
        <f t="shared" si="14"/>
        <v>151.59769760996755</v>
      </c>
      <c r="BF43" s="42">
        <f t="shared" si="58"/>
        <v>116.87704534829358</v>
      </c>
      <c r="BG43" s="42">
        <f t="shared" si="56"/>
        <v>229.07900888265547</v>
      </c>
      <c r="BH43" s="42">
        <f t="shared" si="15"/>
        <v>177.65310892940627</v>
      </c>
      <c r="BI43" s="42">
        <f t="shared" si="59"/>
        <v>206.92985078058541</v>
      </c>
      <c r="BJ43" s="42">
        <f t="shared" si="57"/>
        <v>326.48932012047914</v>
      </c>
      <c r="BK43" s="42">
        <f t="shared" si="16"/>
        <v>271.30802657898971</v>
      </c>
      <c r="BL43" s="42">
        <f t="shared" si="54"/>
        <v>149.66665154882307</v>
      </c>
      <c r="BM43" s="42">
        <f t="shared" si="51"/>
        <v>453.5353077237063</v>
      </c>
      <c r="BN43" s="42">
        <f t="shared" si="17"/>
        <v>303.8686561748832</v>
      </c>
      <c r="BO43" s="42">
        <f t="shared" si="55"/>
        <v>183.38365201833838</v>
      </c>
      <c r="BP43" s="42">
        <f t="shared" si="52"/>
        <v>362.29453203622944</v>
      </c>
      <c r="BQ43" s="42">
        <f t="shared" si="18"/>
        <v>277.31186402773119</v>
      </c>
      <c r="BR43" s="42">
        <f t="shared" si="19"/>
        <v>150.0838703981637</v>
      </c>
      <c r="BS43" s="42">
        <f t="shared" si="20"/>
        <v>401.6950648892028</v>
      </c>
      <c r="BT43" s="42">
        <f t="shared" si="50"/>
        <v>280.30369912598218</v>
      </c>
      <c r="BU43" s="42">
        <f t="shared" si="21"/>
        <v>134.43483163121491</v>
      </c>
      <c r="BV43" s="42">
        <f t="shared" si="22"/>
        <v>416.31431730956871</v>
      </c>
      <c r="BW43" s="42">
        <f t="shared" si="23"/>
        <v>279.71118194236647</v>
      </c>
      <c r="BX43" s="42">
        <f t="shared" si="24"/>
        <v>127.9986787233164</v>
      </c>
      <c r="BY43" s="42">
        <f t="shared" si="25"/>
        <v>412.89896362360133</v>
      </c>
      <c r="BZ43" s="42">
        <f t="shared" si="26"/>
        <v>272.51331599157686</v>
      </c>
      <c r="CA43" s="42">
        <f t="shared" si="27"/>
        <v>153.88353446181259</v>
      </c>
      <c r="CB43" s="42">
        <f t="shared" si="28"/>
        <v>380.65926945816796</v>
      </c>
      <c r="CC43" s="42">
        <f t="shared" si="29"/>
        <v>271.32096865635378</v>
      </c>
      <c r="CD43" s="42">
        <f t="shared" si="30"/>
        <v>147.31938444386932</v>
      </c>
      <c r="CE43" s="42">
        <f t="shared" si="31"/>
        <v>414.08691843682186</v>
      </c>
      <c r="CF43" s="42">
        <f t="shared" si="32"/>
        <v>280.70315144034561</v>
      </c>
      <c r="CG43" s="42">
        <f t="shared" si="33"/>
        <v>149.10439269388476</v>
      </c>
      <c r="CH43" s="42">
        <f t="shared" si="34"/>
        <v>447.31317808165426</v>
      </c>
      <c r="CI43" s="42">
        <f t="shared" si="35"/>
        <v>298.20878538776952</v>
      </c>
      <c r="CJ43" s="42">
        <f t="shared" si="36"/>
        <v>139.14925690431556</v>
      </c>
      <c r="CK43" s="42">
        <f t="shared" si="37"/>
        <v>421.31302784917762</v>
      </c>
      <c r="CL43" s="42">
        <f t="shared" si="49"/>
        <v>280.23114237674662</v>
      </c>
      <c r="CM43" s="42">
        <f t="shared" si="47"/>
        <v>164.96585590424306</v>
      </c>
      <c r="CN43" s="42">
        <f t="shared" si="48"/>
        <v>402.82360162664008</v>
      </c>
      <c r="CO43" s="42">
        <f t="shared" si="41"/>
        <v>285.81293639223509</v>
      </c>
      <c r="CP43" s="42">
        <f t="shared" si="42"/>
        <v>196.52305366591079</v>
      </c>
      <c r="CQ43" s="42">
        <f t="shared" si="43"/>
        <v>430.83900226757368</v>
      </c>
      <c r="CR43" s="42">
        <f t="shared" si="44"/>
        <v>313.68102796674225</v>
      </c>
      <c r="CS43" s="42"/>
      <c r="CT43" s="42"/>
      <c r="CU43" s="42"/>
      <c r="CV43" s="42"/>
      <c r="CW43" s="42"/>
      <c r="CX43" s="42"/>
      <c r="CY43" s="42"/>
      <c r="CZ43" s="42"/>
      <c r="DA43" s="42"/>
      <c r="DB43" s="43"/>
      <c r="DC43" s="44">
        <v>42217</v>
      </c>
      <c r="DD43" s="44">
        <v>42780</v>
      </c>
      <c r="DE43" s="44">
        <v>43493</v>
      </c>
      <c r="DF43" s="44">
        <v>44098</v>
      </c>
      <c r="DG43" s="44">
        <v>44715</v>
      </c>
      <c r="DH43" s="11">
        <v>45308</v>
      </c>
      <c r="DI43" s="11">
        <v>46119</v>
      </c>
      <c r="DJ43" s="11">
        <v>48438</v>
      </c>
      <c r="DK43" s="11">
        <v>49388</v>
      </c>
      <c r="DL43" s="11">
        <v>50231</v>
      </c>
      <c r="DM43" s="11">
        <v>50971</v>
      </c>
      <c r="DN43" s="11">
        <v>51743</v>
      </c>
      <c r="DO43" s="11">
        <v>52132</v>
      </c>
      <c r="DP43" s="11">
        <v>52920</v>
      </c>
    </row>
    <row r="44" spans="1:120" ht="17.25" customHeight="1">
      <c r="A44" s="39">
        <v>40</v>
      </c>
      <c r="B44" s="40" t="s">
        <v>24</v>
      </c>
      <c r="C44" s="41">
        <v>37</v>
      </c>
      <c r="D44" s="41">
        <v>94</v>
      </c>
      <c r="E44" s="41">
        <v>134</v>
      </c>
      <c r="F44" s="41">
        <v>40</v>
      </c>
      <c r="G44" s="41">
        <v>121</v>
      </c>
      <c r="H44" s="41">
        <v>162</v>
      </c>
      <c r="I44" s="41">
        <v>55</v>
      </c>
      <c r="J44" s="41">
        <v>165</v>
      </c>
      <c r="K44" s="41">
        <v>220</v>
      </c>
      <c r="L44" s="41">
        <v>69</v>
      </c>
      <c r="M44" s="41">
        <v>154</v>
      </c>
      <c r="N44" s="41">
        <v>226</v>
      </c>
      <c r="O44" s="41">
        <v>66</v>
      </c>
      <c r="P44" s="41">
        <v>169</v>
      </c>
      <c r="Q44" s="41">
        <v>239</v>
      </c>
      <c r="R44" s="83">
        <v>102</v>
      </c>
      <c r="S44" s="83">
        <v>208</v>
      </c>
      <c r="T44" s="83">
        <v>312</v>
      </c>
      <c r="U44" s="41">
        <v>79</v>
      </c>
      <c r="V44" s="41">
        <v>204</v>
      </c>
      <c r="W44" s="41">
        <v>283</v>
      </c>
      <c r="X44" s="41">
        <v>73</v>
      </c>
      <c r="Y44" s="41">
        <v>211</v>
      </c>
      <c r="Z44" s="41">
        <v>287</v>
      </c>
      <c r="AA44" s="41">
        <v>77</v>
      </c>
      <c r="AB44" s="41">
        <v>186</v>
      </c>
      <c r="AC44" s="41">
        <v>263</v>
      </c>
      <c r="AD44" s="41">
        <v>81</v>
      </c>
      <c r="AE44" s="41">
        <v>175</v>
      </c>
      <c r="AF44" s="41">
        <v>257</v>
      </c>
      <c r="AG44" s="41">
        <v>118</v>
      </c>
      <c r="AH44" s="41">
        <v>237</v>
      </c>
      <c r="AI44" s="41">
        <f t="shared" si="11"/>
        <v>355</v>
      </c>
      <c r="AJ44" s="41">
        <v>88</v>
      </c>
      <c r="AK44" s="41">
        <v>205</v>
      </c>
      <c r="AL44" s="41">
        <f t="shared" si="12"/>
        <v>293</v>
      </c>
      <c r="AM44" s="41">
        <v>104</v>
      </c>
      <c r="AN44" s="41">
        <v>236</v>
      </c>
      <c r="AO44" s="41">
        <v>342</v>
      </c>
      <c r="AP44" s="41">
        <v>103</v>
      </c>
      <c r="AQ44" s="41">
        <v>259</v>
      </c>
      <c r="AR44" s="41">
        <v>362</v>
      </c>
      <c r="AS44" s="41"/>
      <c r="AT44" s="41"/>
      <c r="AU44" s="41"/>
      <c r="AV44" s="41"/>
      <c r="AW44" s="41"/>
      <c r="AX44" s="41"/>
      <c r="AY44" s="41"/>
      <c r="AZ44" s="41"/>
      <c r="BA44" s="41"/>
      <c r="BC44" s="42">
        <f t="shared" si="53"/>
        <v>63.275985908266925</v>
      </c>
      <c r="BD44" s="42">
        <f t="shared" si="45"/>
        <v>160.75520744262408</v>
      </c>
      <c r="BE44" s="42">
        <f t="shared" si="14"/>
        <v>114.58083934740226</v>
      </c>
      <c r="BF44" s="42">
        <f t="shared" si="58"/>
        <v>68.400622445664254</v>
      </c>
      <c r="BG44" s="42">
        <f t="shared" si="56"/>
        <v>206.91188289813437</v>
      </c>
      <c r="BH44" s="42">
        <f t="shared" si="15"/>
        <v>138.51126045247011</v>
      </c>
      <c r="BI44" s="42">
        <f t="shared" si="59"/>
        <v>94.001828762850479</v>
      </c>
      <c r="BJ44" s="42">
        <f t="shared" si="57"/>
        <v>282.00548628855142</v>
      </c>
      <c r="BK44" s="42">
        <f t="shared" si="16"/>
        <v>188.00365752570096</v>
      </c>
      <c r="BL44" s="42">
        <f t="shared" si="54"/>
        <v>117.40983690242221</v>
      </c>
      <c r="BM44" s="42">
        <f t="shared" si="51"/>
        <v>262.04514323149306</v>
      </c>
      <c r="BN44" s="42">
        <f t="shared" si="17"/>
        <v>192.27987782570597</v>
      </c>
      <c r="BO44" s="42">
        <f t="shared" si="55"/>
        <v>111.37266813476091</v>
      </c>
      <c r="BP44" s="42">
        <f t="shared" si="52"/>
        <v>285.1815290117363</v>
      </c>
      <c r="BQ44" s="42">
        <f t="shared" si="18"/>
        <v>201.65202791066562</v>
      </c>
      <c r="BR44" s="42">
        <f t="shared" si="19"/>
        <v>170.79419299743807</v>
      </c>
      <c r="BS44" s="42">
        <f t="shared" si="20"/>
        <v>348.28619748497175</v>
      </c>
      <c r="BT44" s="42">
        <f t="shared" si="50"/>
        <v>261.21464811372886</v>
      </c>
      <c r="BU44" s="42">
        <f t="shared" si="21"/>
        <v>130.88571523244642</v>
      </c>
      <c r="BV44" s="42">
        <f t="shared" si="22"/>
        <v>337.98336591669704</v>
      </c>
      <c r="BW44" s="42">
        <f t="shared" si="23"/>
        <v>234.43454057457171</v>
      </c>
      <c r="BX44" s="42">
        <f t="shared" si="24"/>
        <v>117.2530658464306</v>
      </c>
      <c r="BY44" s="42">
        <f t="shared" si="25"/>
        <v>338.90954648762818</v>
      </c>
      <c r="BZ44" s="42">
        <f t="shared" si="26"/>
        <v>230.49061573921634</v>
      </c>
      <c r="CA44" s="42">
        <f t="shared" si="27"/>
        <v>122.70134174713964</v>
      </c>
      <c r="CB44" s="42">
        <f t="shared" si="28"/>
        <v>296.39544889568793</v>
      </c>
      <c r="CC44" s="42">
        <f t="shared" si="29"/>
        <v>209.54839532141378</v>
      </c>
      <c r="CD44" s="42">
        <f t="shared" si="30"/>
        <v>126.98611775218895</v>
      </c>
      <c r="CE44" s="42">
        <f t="shared" si="31"/>
        <v>274.35272353867981</v>
      </c>
      <c r="CF44" s="42">
        <f t="shared" si="32"/>
        <v>201.4532855698306</v>
      </c>
      <c r="CG44" s="42">
        <f t="shared" si="33"/>
        <v>183.04648294797911</v>
      </c>
      <c r="CH44" s="42">
        <f t="shared" si="34"/>
        <v>367.64420727687332</v>
      </c>
      <c r="CI44" s="42">
        <f t="shared" si="35"/>
        <v>275.34534511242623</v>
      </c>
      <c r="CJ44" s="42">
        <f t="shared" si="36"/>
        <v>138.66565818915257</v>
      </c>
      <c r="CK44" s="42">
        <f t="shared" si="37"/>
        <v>323.02795373609405</v>
      </c>
      <c r="CL44" s="42">
        <f t="shared" si="49"/>
        <v>230.84680596262328</v>
      </c>
      <c r="CM44" s="42">
        <f t="shared" si="47"/>
        <v>164.5921201522477</v>
      </c>
      <c r="CN44" s="42">
        <f t="shared" si="48"/>
        <v>373.49750342240827</v>
      </c>
      <c r="CO44" s="42">
        <f t="shared" si="41"/>
        <v>270.62742832725348</v>
      </c>
      <c r="CP44" s="42">
        <f t="shared" si="42"/>
        <v>159.0561638124064</v>
      </c>
      <c r="CQ44" s="42">
        <f t="shared" si="43"/>
        <v>399.95676143119664</v>
      </c>
      <c r="CR44" s="42">
        <f t="shared" si="44"/>
        <v>279.50646262180146</v>
      </c>
      <c r="CS44" s="42"/>
      <c r="CT44" s="42"/>
      <c r="CU44" s="42"/>
      <c r="CV44" s="42"/>
      <c r="CW44" s="42"/>
      <c r="CX44" s="42"/>
      <c r="CY44" s="42"/>
      <c r="CZ44" s="42"/>
      <c r="DA44" s="42"/>
      <c r="DB44" s="43"/>
      <c r="DC44" s="44">
        <v>116948</v>
      </c>
      <c r="DD44" s="44">
        <v>116958</v>
      </c>
      <c r="DE44" s="44">
        <v>117019</v>
      </c>
      <c r="DF44" s="44">
        <v>117537</v>
      </c>
      <c r="DG44" s="44">
        <v>118521</v>
      </c>
      <c r="DH44" s="11">
        <v>119442</v>
      </c>
      <c r="DI44" s="11">
        <v>120716</v>
      </c>
      <c r="DJ44" s="11">
        <v>124517</v>
      </c>
      <c r="DK44" s="11">
        <v>125508</v>
      </c>
      <c r="DL44" s="11">
        <v>127573</v>
      </c>
      <c r="DM44" s="11">
        <v>128929</v>
      </c>
      <c r="DN44" s="11">
        <v>126924</v>
      </c>
      <c r="DO44" s="11">
        <v>126373</v>
      </c>
      <c r="DP44" s="11">
        <v>129514</v>
      </c>
    </row>
    <row r="45" spans="1:120" ht="17.25" customHeight="1">
      <c r="A45" s="39">
        <v>41</v>
      </c>
      <c r="B45" s="40" t="s">
        <v>25</v>
      </c>
      <c r="C45" s="41">
        <v>0</v>
      </c>
      <c r="D45" s="41">
        <v>7</v>
      </c>
      <c r="E45" s="41">
        <v>9</v>
      </c>
      <c r="F45" s="41">
        <v>0</v>
      </c>
      <c r="G45" s="41">
        <v>6</v>
      </c>
      <c r="H45" s="41">
        <v>6</v>
      </c>
      <c r="I45" s="41">
        <v>4</v>
      </c>
      <c r="J45" s="41">
        <v>9</v>
      </c>
      <c r="K45" s="41">
        <v>13</v>
      </c>
      <c r="L45" s="41">
        <v>0</v>
      </c>
      <c r="M45" s="41">
        <v>18</v>
      </c>
      <c r="N45" s="41">
        <v>20</v>
      </c>
      <c r="O45" s="41">
        <v>4</v>
      </c>
      <c r="P45" s="41">
        <v>14</v>
      </c>
      <c r="Q45" s="41">
        <v>18</v>
      </c>
      <c r="R45" s="83">
        <v>11</v>
      </c>
      <c r="S45" s="83">
        <v>18</v>
      </c>
      <c r="T45" s="83">
        <v>29</v>
      </c>
      <c r="U45" s="41">
        <v>14</v>
      </c>
      <c r="V45" s="41">
        <v>25</v>
      </c>
      <c r="W45" s="41">
        <v>39</v>
      </c>
      <c r="X45" s="41">
        <v>8</v>
      </c>
      <c r="Y45" s="41">
        <v>21</v>
      </c>
      <c r="Z45" s="41">
        <v>29</v>
      </c>
      <c r="AA45" s="41">
        <v>7</v>
      </c>
      <c r="AB45" s="41">
        <v>24</v>
      </c>
      <c r="AC45" s="41">
        <v>31</v>
      </c>
      <c r="AD45" s="41">
        <v>14</v>
      </c>
      <c r="AE45" s="41">
        <v>27</v>
      </c>
      <c r="AF45" s="41">
        <v>41</v>
      </c>
      <c r="AG45" s="41">
        <v>11</v>
      </c>
      <c r="AH45" s="41">
        <v>22</v>
      </c>
      <c r="AI45" s="41">
        <f t="shared" si="11"/>
        <v>33</v>
      </c>
      <c r="AJ45" s="41">
        <v>9</v>
      </c>
      <c r="AK45" s="41">
        <v>24</v>
      </c>
      <c r="AL45" s="41">
        <f t="shared" si="12"/>
        <v>33</v>
      </c>
      <c r="AM45" s="41">
        <v>6</v>
      </c>
      <c r="AN45" s="41">
        <v>20</v>
      </c>
      <c r="AO45" s="41">
        <v>26</v>
      </c>
      <c r="AP45" s="41">
        <v>8</v>
      </c>
      <c r="AQ45" s="41">
        <v>27</v>
      </c>
      <c r="AR45" s="41">
        <v>35</v>
      </c>
      <c r="AS45" s="41"/>
      <c r="AT45" s="41"/>
      <c r="AU45" s="41"/>
      <c r="AV45" s="41"/>
      <c r="AW45" s="41"/>
      <c r="AX45" s="41"/>
      <c r="AY45" s="41"/>
      <c r="AZ45" s="41"/>
      <c r="BA45" s="41"/>
      <c r="BC45" s="42"/>
      <c r="BD45" s="42">
        <f t="shared" si="45"/>
        <v>175.3067868770348</v>
      </c>
      <c r="BE45" s="42">
        <f t="shared" si="14"/>
        <v>112.69722013523666</v>
      </c>
      <c r="BF45" s="42">
        <f t="shared" si="58"/>
        <v>0</v>
      </c>
      <c r="BG45" s="42">
        <f t="shared" si="56"/>
        <v>149.42099364960777</v>
      </c>
      <c r="BH45" s="42">
        <f t="shared" si="15"/>
        <v>74.710496824803883</v>
      </c>
      <c r="BI45" s="42">
        <f t="shared" si="59"/>
        <v>99.169455807611271</v>
      </c>
      <c r="BJ45" s="42">
        <f t="shared" si="57"/>
        <v>223.1312755671253</v>
      </c>
      <c r="BK45" s="42">
        <f t="shared" si="16"/>
        <v>161.15036568736829</v>
      </c>
      <c r="BL45" s="42">
        <f t="shared" si="54"/>
        <v>0</v>
      </c>
      <c r="BM45" s="42">
        <f t="shared" si="51"/>
        <v>439.82895540623088</v>
      </c>
      <c r="BN45" s="42">
        <f t="shared" si="17"/>
        <v>244.3494196701283</v>
      </c>
      <c r="BO45" s="42">
        <f t="shared" si="55"/>
        <v>97.359133503711817</v>
      </c>
      <c r="BP45" s="42">
        <f t="shared" si="52"/>
        <v>340.75696726299134</v>
      </c>
      <c r="BQ45" s="42">
        <f t="shared" si="18"/>
        <v>219.05805038335157</v>
      </c>
      <c r="BR45" s="42">
        <f t="shared" si="19"/>
        <v>265.06024096385539</v>
      </c>
      <c r="BS45" s="42">
        <f t="shared" si="20"/>
        <v>433.73493975903614</v>
      </c>
      <c r="BT45" s="42">
        <f t="shared" si="50"/>
        <v>349.39759036144579</v>
      </c>
      <c r="BU45" s="42">
        <f t="shared" si="21"/>
        <v>335.00837520938023</v>
      </c>
      <c r="BV45" s="42">
        <f t="shared" si="22"/>
        <v>598.2292414453218</v>
      </c>
      <c r="BW45" s="42">
        <f t="shared" si="23"/>
        <v>466.61880832735102</v>
      </c>
      <c r="BX45" s="42">
        <f t="shared" si="24"/>
        <v>183.3810888252149</v>
      </c>
      <c r="BY45" s="42">
        <f t="shared" si="25"/>
        <v>481.37535816618907</v>
      </c>
      <c r="BZ45" s="42">
        <f t="shared" si="26"/>
        <v>332.378223495702</v>
      </c>
      <c r="CA45" s="42">
        <f t="shared" si="27"/>
        <v>155.91936741285221</v>
      </c>
      <c r="CB45" s="42">
        <f t="shared" si="28"/>
        <v>534.58068827263617</v>
      </c>
      <c r="CC45" s="42">
        <f t="shared" si="29"/>
        <v>345.2500278427442</v>
      </c>
      <c r="CD45" s="42">
        <f t="shared" si="30"/>
        <v>305.14385353095031</v>
      </c>
      <c r="CE45" s="42">
        <f t="shared" si="31"/>
        <v>588.49171752397558</v>
      </c>
      <c r="CF45" s="42">
        <f t="shared" si="32"/>
        <v>446.81778552746289</v>
      </c>
      <c r="CG45" s="42">
        <f t="shared" si="33"/>
        <v>232.21448173949759</v>
      </c>
      <c r="CH45" s="42">
        <f t="shared" si="34"/>
        <v>464.42896347899517</v>
      </c>
      <c r="CI45" s="42">
        <f t="shared" si="35"/>
        <v>348.32172260924636</v>
      </c>
      <c r="CJ45" s="42">
        <f t="shared" si="36"/>
        <v>184.80492813141683</v>
      </c>
      <c r="CK45" s="42">
        <f t="shared" si="37"/>
        <v>492.81314168377827</v>
      </c>
      <c r="CL45" s="42">
        <f t="shared" si="49"/>
        <v>338.80903490759755</v>
      </c>
      <c r="CM45" s="42">
        <f t="shared" si="47"/>
        <v>116.30160883892228</v>
      </c>
      <c r="CN45" s="42">
        <f t="shared" si="48"/>
        <v>387.67202946307424</v>
      </c>
      <c r="CO45" s="42">
        <f t="shared" si="41"/>
        <v>251.98681915099826</v>
      </c>
      <c r="CP45" s="42">
        <f t="shared" si="42"/>
        <v>151.71629053669636</v>
      </c>
      <c r="CQ45" s="42">
        <f t="shared" si="43"/>
        <v>512.04248056135032</v>
      </c>
      <c r="CR45" s="42">
        <f t="shared" si="44"/>
        <v>331.87938554902331</v>
      </c>
      <c r="CS45" s="42"/>
      <c r="CT45" s="42"/>
      <c r="CU45" s="42"/>
      <c r="CV45" s="42"/>
      <c r="CW45" s="42"/>
      <c r="CX45" s="42"/>
      <c r="CY45" s="42"/>
      <c r="CZ45" s="42"/>
      <c r="DA45" s="42"/>
      <c r="DB45" s="43"/>
      <c r="DC45" s="44">
        <v>7986</v>
      </c>
      <c r="DD45" s="44">
        <v>8031</v>
      </c>
      <c r="DE45" s="44">
        <v>8067</v>
      </c>
      <c r="DF45" s="44">
        <v>8185</v>
      </c>
      <c r="DG45" s="44">
        <v>8217</v>
      </c>
      <c r="DH45" s="11">
        <v>8300</v>
      </c>
      <c r="DI45" s="11">
        <v>8358</v>
      </c>
      <c r="DJ45" s="11">
        <v>8725</v>
      </c>
      <c r="DK45" s="11">
        <v>8979</v>
      </c>
      <c r="DL45" s="11">
        <v>9176</v>
      </c>
      <c r="DM45" s="11">
        <v>9474</v>
      </c>
      <c r="DN45" s="11">
        <v>9740</v>
      </c>
      <c r="DO45" s="11">
        <v>10318</v>
      </c>
      <c r="DP45" s="11">
        <v>10546</v>
      </c>
    </row>
    <row r="46" spans="1:120" ht="17.25" customHeight="1">
      <c r="A46" s="39">
        <v>42</v>
      </c>
      <c r="B46" s="40" t="s">
        <v>5</v>
      </c>
      <c r="C46" s="41">
        <v>27</v>
      </c>
      <c r="D46" s="41">
        <v>85</v>
      </c>
      <c r="E46" s="41">
        <v>113</v>
      </c>
      <c r="F46" s="41">
        <v>33</v>
      </c>
      <c r="G46" s="41">
        <v>134</v>
      </c>
      <c r="H46" s="41">
        <v>167</v>
      </c>
      <c r="I46" s="41">
        <v>57</v>
      </c>
      <c r="J46" s="41">
        <v>190</v>
      </c>
      <c r="K46" s="41">
        <v>249</v>
      </c>
      <c r="L46" s="41">
        <v>58</v>
      </c>
      <c r="M46" s="41">
        <v>175</v>
      </c>
      <c r="N46" s="41">
        <v>234</v>
      </c>
      <c r="O46" s="41">
        <v>40</v>
      </c>
      <c r="P46" s="41">
        <v>171</v>
      </c>
      <c r="Q46" s="41">
        <v>211</v>
      </c>
      <c r="R46" s="83">
        <v>65</v>
      </c>
      <c r="S46" s="83">
        <v>214</v>
      </c>
      <c r="T46" s="83">
        <v>280</v>
      </c>
      <c r="U46" s="41">
        <v>41</v>
      </c>
      <c r="V46" s="41">
        <v>196</v>
      </c>
      <c r="W46" s="41">
        <v>237</v>
      </c>
      <c r="X46" s="41">
        <v>43</v>
      </c>
      <c r="Y46" s="41">
        <v>210</v>
      </c>
      <c r="Z46" s="41">
        <v>255</v>
      </c>
      <c r="AA46" s="41">
        <v>56</v>
      </c>
      <c r="AB46" s="41">
        <v>223</v>
      </c>
      <c r="AC46" s="41">
        <v>280</v>
      </c>
      <c r="AD46" s="41">
        <v>59</v>
      </c>
      <c r="AE46" s="41">
        <v>223</v>
      </c>
      <c r="AF46" s="41">
        <v>284</v>
      </c>
      <c r="AG46" s="41">
        <v>63</v>
      </c>
      <c r="AH46" s="41">
        <v>197</v>
      </c>
      <c r="AI46" s="41">
        <f t="shared" si="11"/>
        <v>260</v>
      </c>
      <c r="AJ46" s="41">
        <v>66</v>
      </c>
      <c r="AK46" s="41">
        <v>259</v>
      </c>
      <c r="AL46" s="41">
        <f t="shared" si="12"/>
        <v>325</v>
      </c>
      <c r="AM46" s="41">
        <v>73</v>
      </c>
      <c r="AN46" s="41">
        <v>248</v>
      </c>
      <c r="AO46" s="41">
        <v>322</v>
      </c>
      <c r="AP46" s="41">
        <v>63</v>
      </c>
      <c r="AQ46" s="41">
        <v>236</v>
      </c>
      <c r="AR46" s="41">
        <v>299</v>
      </c>
      <c r="AS46" s="41"/>
      <c r="AT46" s="41"/>
      <c r="AU46" s="41"/>
      <c r="AV46" s="41"/>
      <c r="AW46" s="41"/>
      <c r="AX46" s="41"/>
      <c r="AY46" s="41"/>
      <c r="AZ46" s="41"/>
      <c r="BA46" s="41"/>
      <c r="BC46" s="42">
        <f t="shared" ref="BC46:BC83" si="60">C46/$DC46*100000*2</f>
        <v>73.047995238352911</v>
      </c>
      <c r="BD46" s="42">
        <f t="shared" si="45"/>
        <v>229.96591093555546</v>
      </c>
      <c r="BE46" s="42">
        <f t="shared" si="14"/>
        <v>152.85969373951627</v>
      </c>
      <c r="BF46" s="42">
        <f t="shared" si="58"/>
        <v>87.652894537630985</v>
      </c>
      <c r="BG46" s="42">
        <f t="shared" si="56"/>
        <v>355.92387478916822</v>
      </c>
      <c r="BH46" s="42">
        <f t="shared" si="15"/>
        <v>221.7883846633996</v>
      </c>
      <c r="BI46" s="42">
        <f t="shared" si="59"/>
        <v>148.84644008930786</v>
      </c>
      <c r="BJ46" s="42">
        <f t="shared" si="57"/>
        <v>496.15480029769293</v>
      </c>
      <c r="BK46" s="42">
        <f t="shared" si="16"/>
        <v>325.11196124769879</v>
      </c>
      <c r="BL46" s="42">
        <f t="shared" si="54"/>
        <v>146.27626037174346</v>
      </c>
      <c r="BM46" s="42">
        <f t="shared" si="51"/>
        <v>441.35078560439837</v>
      </c>
      <c r="BN46" s="42">
        <f t="shared" si="17"/>
        <v>295.07452523265493</v>
      </c>
      <c r="BO46" s="42">
        <f t="shared" si="55"/>
        <v>97.729021854652501</v>
      </c>
      <c r="BP46" s="42">
        <f t="shared" si="52"/>
        <v>417.79156842863949</v>
      </c>
      <c r="BQ46" s="42">
        <f t="shared" si="18"/>
        <v>257.760295141646</v>
      </c>
      <c r="BR46" s="42">
        <f t="shared" si="19"/>
        <v>155.66065976171944</v>
      </c>
      <c r="BS46" s="42">
        <f t="shared" si="20"/>
        <v>512.48278752319936</v>
      </c>
      <c r="BT46" s="42">
        <f t="shared" si="50"/>
        <v>335.26911333293418</v>
      </c>
      <c r="BU46" s="42">
        <f t="shared" si="21"/>
        <v>96.158356395703365</v>
      </c>
      <c r="BV46" s="42">
        <f t="shared" si="22"/>
        <v>459.68385008677706</v>
      </c>
      <c r="BW46" s="42">
        <f t="shared" si="23"/>
        <v>277.92110324124019</v>
      </c>
      <c r="BX46" s="42">
        <f t="shared" si="24"/>
        <v>95.869795440610901</v>
      </c>
      <c r="BY46" s="42">
        <f t="shared" si="25"/>
        <v>468.20132657042524</v>
      </c>
      <c r="BZ46" s="42">
        <f t="shared" si="26"/>
        <v>284.26509113204389</v>
      </c>
      <c r="CA46" s="42">
        <f t="shared" si="27"/>
        <v>122.55572455600907</v>
      </c>
      <c r="CB46" s="42">
        <f t="shared" si="28"/>
        <v>488.03440314267891</v>
      </c>
      <c r="CC46" s="42">
        <f t="shared" si="29"/>
        <v>306.38931139002261</v>
      </c>
      <c r="CD46" s="42">
        <f t="shared" si="30"/>
        <v>126.27343549353651</v>
      </c>
      <c r="CE46" s="42">
        <f t="shared" si="31"/>
        <v>477.27078161116344</v>
      </c>
      <c r="CF46" s="42">
        <f t="shared" si="32"/>
        <v>303.91233627257941</v>
      </c>
      <c r="CG46" s="42">
        <f t="shared" si="33"/>
        <v>132.65671390368701</v>
      </c>
      <c r="CH46" s="42">
        <f t="shared" si="34"/>
        <v>414.81543871470387</v>
      </c>
      <c r="CI46" s="42">
        <f t="shared" si="35"/>
        <v>273.73607630919543</v>
      </c>
      <c r="CJ46" s="42">
        <f t="shared" si="36"/>
        <v>141.22631517006002</v>
      </c>
      <c r="CK46" s="42">
        <f t="shared" si="37"/>
        <v>554.20629740978097</v>
      </c>
      <c r="CL46" s="42">
        <f t="shared" si="49"/>
        <v>347.71630628992051</v>
      </c>
      <c r="CM46" s="42">
        <f t="shared" si="47"/>
        <v>167.06143512638312</v>
      </c>
      <c r="CN46" s="42">
        <f t="shared" si="48"/>
        <v>567.55117686771246</v>
      </c>
      <c r="CO46" s="42">
        <f t="shared" si="41"/>
        <v>368.45056240202302</v>
      </c>
      <c r="CP46" s="42">
        <f t="shared" si="42"/>
        <v>137.31174124365205</v>
      </c>
      <c r="CQ46" s="42">
        <f t="shared" si="43"/>
        <v>514.37414180161727</v>
      </c>
      <c r="CR46" s="42">
        <f t="shared" si="44"/>
        <v>325.84294152263465</v>
      </c>
      <c r="CS46" s="42"/>
      <c r="CT46" s="42"/>
      <c r="CU46" s="42"/>
      <c r="CV46" s="42"/>
      <c r="CW46" s="42"/>
      <c r="CX46" s="42"/>
      <c r="CY46" s="42"/>
      <c r="CZ46" s="42"/>
      <c r="DA46" s="42"/>
      <c r="DB46" s="43"/>
      <c r="DC46" s="44">
        <v>73924</v>
      </c>
      <c r="DD46" s="44">
        <v>75297</v>
      </c>
      <c r="DE46" s="44">
        <v>76589</v>
      </c>
      <c r="DF46" s="44">
        <v>79302</v>
      </c>
      <c r="DG46" s="44">
        <v>81859</v>
      </c>
      <c r="DH46" s="11">
        <v>83515</v>
      </c>
      <c r="DI46" s="11">
        <v>85276</v>
      </c>
      <c r="DJ46" s="11">
        <v>89705</v>
      </c>
      <c r="DK46" s="11">
        <v>91387</v>
      </c>
      <c r="DL46" s="11">
        <v>93448</v>
      </c>
      <c r="DM46" s="11">
        <v>94982</v>
      </c>
      <c r="DN46" s="11">
        <v>93467</v>
      </c>
      <c r="DO46" s="11">
        <v>87393</v>
      </c>
      <c r="DP46" s="11">
        <v>91762</v>
      </c>
    </row>
    <row r="47" spans="1:120" s="32" customFormat="1" ht="17.25" customHeight="1">
      <c r="A47" s="38">
        <v>43</v>
      </c>
      <c r="B47" s="130" t="s">
        <v>26</v>
      </c>
      <c r="C47" s="83">
        <v>21</v>
      </c>
      <c r="D47" s="83">
        <v>86</v>
      </c>
      <c r="E47" s="83">
        <v>107</v>
      </c>
      <c r="F47" s="83">
        <v>43</v>
      </c>
      <c r="G47" s="83">
        <v>116</v>
      </c>
      <c r="H47" s="83">
        <v>159</v>
      </c>
      <c r="I47" s="83">
        <v>71</v>
      </c>
      <c r="J47" s="83">
        <v>193</v>
      </c>
      <c r="K47" s="83">
        <v>267</v>
      </c>
      <c r="L47" s="83">
        <v>87</v>
      </c>
      <c r="M47" s="83">
        <v>238</v>
      </c>
      <c r="N47" s="83">
        <v>327</v>
      </c>
      <c r="O47" s="83">
        <v>81</v>
      </c>
      <c r="P47" s="83">
        <v>228</v>
      </c>
      <c r="Q47" s="83">
        <v>314</v>
      </c>
      <c r="R47" s="83">
        <v>104</v>
      </c>
      <c r="S47" s="83">
        <v>311</v>
      </c>
      <c r="T47" s="83">
        <v>422</v>
      </c>
      <c r="U47" s="83">
        <v>117</v>
      </c>
      <c r="V47" s="83">
        <v>292</v>
      </c>
      <c r="W47" s="83">
        <v>411</v>
      </c>
      <c r="X47" s="83">
        <v>103</v>
      </c>
      <c r="Y47" s="83">
        <v>283</v>
      </c>
      <c r="Z47" s="83">
        <v>387</v>
      </c>
      <c r="AA47" s="83">
        <v>106</v>
      </c>
      <c r="AB47" s="83">
        <v>284</v>
      </c>
      <c r="AC47" s="83">
        <v>392</v>
      </c>
      <c r="AD47" s="83">
        <v>168</v>
      </c>
      <c r="AE47" s="83">
        <v>313</v>
      </c>
      <c r="AF47" s="83">
        <v>481</v>
      </c>
      <c r="AG47" s="83">
        <v>164</v>
      </c>
      <c r="AH47" s="83">
        <v>358</v>
      </c>
      <c r="AI47" s="83">
        <f t="shared" si="11"/>
        <v>522</v>
      </c>
      <c r="AJ47" s="83">
        <v>124</v>
      </c>
      <c r="AK47" s="83">
        <v>346</v>
      </c>
      <c r="AL47" s="83">
        <f t="shared" si="12"/>
        <v>470</v>
      </c>
      <c r="AM47" s="83">
        <v>154</v>
      </c>
      <c r="AN47" s="83">
        <v>330</v>
      </c>
      <c r="AO47" s="83">
        <v>484</v>
      </c>
      <c r="AP47" s="83">
        <v>134</v>
      </c>
      <c r="AQ47" s="83">
        <v>319</v>
      </c>
      <c r="AR47" s="83">
        <v>453</v>
      </c>
      <c r="AS47" s="83"/>
      <c r="AT47" s="83"/>
      <c r="AU47" s="83"/>
      <c r="AV47" s="83"/>
      <c r="AW47" s="83"/>
      <c r="AX47" s="83"/>
      <c r="AY47" s="83"/>
      <c r="AZ47" s="83"/>
      <c r="BA47" s="83"/>
      <c r="BC47" s="42">
        <f t="shared" si="60"/>
        <v>39.38189183107044</v>
      </c>
      <c r="BD47" s="42">
        <f t="shared" ref="BD47:BD75" si="61">D47/$DC47*100000*2</f>
        <v>161.27822368914559</v>
      </c>
      <c r="BE47" s="42">
        <f t="shared" si="14"/>
        <v>100.33005776010802</v>
      </c>
      <c r="BF47" s="42">
        <f t="shared" si="58"/>
        <v>80.265810498021352</v>
      </c>
      <c r="BG47" s="42">
        <f t="shared" si="56"/>
        <v>216.53102366908087</v>
      </c>
      <c r="BH47" s="42">
        <f t="shared" si="15"/>
        <v>148.39841708355112</v>
      </c>
      <c r="BI47" s="42">
        <f t="shared" si="59"/>
        <v>131.35499148967659</v>
      </c>
      <c r="BJ47" s="42">
        <f t="shared" si="57"/>
        <v>357.06356841559978</v>
      </c>
      <c r="BK47" s="42">
        <f t="shared" si="16"/>
        <v>246.98438540664546</v>
      </c>
      <c r="BL47" s="42">
        <f t="shared" si="54"/>
        <v>158.79534565366188</v>
      </c>
      <c r="BM47" s="42">
        <f t="shared" si="51"/>
        <v>434.40565822496006</v>
      </c>
      <c r="BN47" s="42">
        <f t="shared" si="17"/>
        <v>298.42573579739906</v>
      </c>
      <c r="BO47" s="42">
        <f t="shared" si="55"/>
        <v>145.65332709961069</v>
      </c>
      <c r="BP47" s="42">
        <f t="shared" si="52"/>
        <v>409.98714294705229</v>
      </c>
      <c r="BQ47" s="42">
        <f t="shared" si="18"/>
        <v>282.31570808196147</v>
      </c>
      <c r="BR47" s="42">
        <f t="shared" si="19"/>
        <v>185.20167393820674</v>
      </c>
      <c r="BS47" s="42">
        <f t="shared" si="20"/>
        <v>553.82423648829138</v>
      </c>
      <c r="BT47" s="42">
        <f t="shared" si="50"/>
        <v>375.74570385540028</v>
      </c>
      <c r="BU47" s="42">
        <f t="shared" si="21"/>
        <v>205.36403847504036</v>
      </c>
      <c r="BV47" s="42">
        <f t="shared" si="22"/>
        <v>512.53247209155381</v>
      </c>
      <c r="BW47" s="42">
        <f t="shared" si="23"/>
        <v>360.70350347539141</v>
      </c>
      <c r="BX47" s="42">
        <f t="shared" si="24"/>
        <v>176.84073174291134</v>
      </c>
      <c r="BY47" s="42">
        <f t="shared" si="25"/>
        <v>485.88278721596026</v>
      </c>
      <c r="BZ47" s="42">
        <f t="shared" si="26"/>
        <v>332.22020963352765</v>
      </c>
      <c r="CA47" s="42">
        <f t="shared" si="27"/>
        <v>180.42860304005174</v>
      </c>
      <c r="CB47" s="42">
        <f t="shared" si="28"/>
        <v>483.41248361674241</v>
      </c>
      <c r="CC47" s="42">
        <f t="shared" si="29"/>
        <v>333.62269996085041</v>
      </c>
      <c r="CD47" s="42">
        <f t="shared" si="30"/>
        <v>283.40559051266047</v>
      </c>
      <c r="CE47" s="42">
        <f t="shared" si="31"/>
        <v>528.01160613370666</v>
      </c>
      <c r="CF47" s="42">
        <f t="shared" si="32"/>
        <v>405.70859832318354</v>
      </c>
      <c r="CG47" s="42">
        <f t="shared" si="33"/>
        <v>274.7045669634258</v>
      </c>
      <c r="CH47" s="42">
        <f t="shared" si="34"/>
        <v>599.65996934699035</v>
      </c>
      <c r="CI47" s="42">
        <f t="shared" si="35"/>
        <v>437.18226815520802</v>
      </c>
      <c r="CJ47" s="42">
        <f t="shared" si="36"/>
        <v>211.09257430799087</v>
      </c>
      <c r="CK47" s="42">
        <f t="shared" si="37"/>
        <v>589.0163766981035</v>
      </c>
      <c r="CL47" s="42">
        <f t="shared" si="49"/>
        <v>400.05447550304723</v>
      </c>
      <c r="CM47" s="42">
        <f t="shared" si="47"/>
        <v>266.33231008690387</v>
      </c>
      <c r="CN47" s="42">
        <f t="shared" si="48"/>
        <v>570.71209304336548</v>
      </c>
      <c r="CO47" s="42">
        <f t="shared" si="41"/>
        <v>418.52220156513471</v>
      </c>
      <c r="CP47" s="42">
        <f t="shared" si="42"/>
        <v>228.21329427593372</v>
      </c>
      <c r="CQ47" s="42">
        <f t="shared" si="43"/>
        <v>543.28388711957348</v>
      </c>
      <c r="CR47" s="42">
        <f t="shared" si="44"/>
        <v>385.74859069775363</v>
      </c>
      <c r="CS47" s="42"/>
      <c r="CT47" s="42"/>
      <c r="CU47" s="42"/>
      <c r="CV47" s="42"/>
      <c r="CW47" s="42"/>
      <c r="CX47" s="42"/>
      <c r="CY47" s="42"/>
      <c r="CZ47" s="42"/>
      <c r="DA47" s="42"/>
      <c r="DB47" s="43"/>
      <c r="DC47" s="44">
        <v>106648</v>
      </c>
      <c r="DD47" s="44">
        <v>107144</v>
      </c>
      <c r="DE47" s="44">
        <v>108104</v>
      </c>
      <c r="DF47" s="44">
        <v>109575</v>
      </c>
      <c r="DG47" s="44">
        <v>111223</v>
      </c>
      <c r="DH47" s="11">
        <v>112310</v>
      </c>
      <c r="DI47" s="11">
        <v>113944</v>
      </c>
      <c r="DJ47" s="11">
        <v>116489</v>
      </c>
      <c r="DK47" s="11">
        <v>117498</v>
      </c>
      <c r="DL47" s="11">
        <v>118558</v>
      </c>
      <c r="DM47" s="11">
        <v>119401</v>
      </c>
      <c r="DN47" s="11">
        <v>117484</v>
      </c>
      <c r="DO47" s="11">
        <v>115645</v>
      </c>
      <c r="DP47" s="11">
        <v>117434</v>
      </c>
    </row>
    <row r="48" spans="1:120" s="32" customFormat="1" ht="17.25" customHeight="1">
      <c r="A48" s="38">
        <v>44</v>
      </c>
      <c r="B48" s="130" t="s">
        <v>6</v>
      </c>
      <c r="C48" s="83">
        <v>50</v>
      </c>
      <c r="D48" s="83">
        <v>160</v>
      </c>
      <c r="E48" s="83">
        <v>212</v>
      </c>
      <c r="F48" s="83">
        <v>64</v>
      </c>
      <c r="G48" s="83">
        <v>273</v>
      </c>
      <c r="H48" s="83">
        <v>340</v>
      </c>
      <c r="I48" s="83">
        <v>101</v>
      </c>
      <c r="J48" s="83">
        <v>348</v>
      </c>
      <c r="K48" s="83">
        <v>456</v>
      </c>
      <c r="L48" s="83">
        <v>90</v>
      </c>
      <c r="M48" s="83">
        <v>351</v>
      </c>
      <c r="N48" s="83">
        <v>446</v>
      </c>
      <c r="O48" s="83">
        <v>99</v>
      </c>
      <c r="P48" s="83">
        <v>343</v>
      </c>
      <c r="Q48" s="83">
        <v>450</v>
      </c>
      <c r="R48" s="83">
        <v>127</v>
      </c>
      <c r="S48" s="83">
        <v>488</v>
      </c>
      <c r="T48" s="83">
        <v>624</v>
      </c>
      <c r="U48" s="83">
        <v>155</v>
      </c>
      <c r="V48" s="83">
        <v>514</v>
      </c>
      <c r="W48" s="83">
        <v>678</v>
      </c>
      <c r="X48" s="83">
        <v>199</v>
      </c>
      <c r="Y48" s="83">
        <v>553</v>
      </c>
      <c r="Z48" s="83">
        <v>757</v>
      </c>
      <c r="AA48" s="83">
        <v>156</v>
      </c>
      <c r="AB48" s="83">
        <v>553</v>
      </c>
      <c r="AC48" s="83">
        <v>710</v>
      </c>
      <c r="AD48" s="83">
        <v>152</v>
      </c>
      <c r="AE48" s="83">
        <v>594</v>
      </c>
      <c r="AF48" s="83">
        <v>748</v>
      </c>
      <c r="AG48" s="83">
        <v>169</v>
      </c>
      <c r="AH48" s="83">
        <v>654</v>
      </c>
      <c r="AI48" s="83">
        <f t="shared" si="11"/>
        <v>823</v>
      </c>
      <c r="AJ48" s="83">
        <v>218</v>
      </c>
      <c r="AK48" s="83">
        <v>657</v>
      </c>
      <c r="AL48" s="83">
        <f t="shared" si="12"/>
        <v>875</v>
      </c>
      <c r="AM48" s="83">
        <v>169</v>
      </c>
      <c r="AN48" s="83">
        <v>630</v>
      </c>
      <c r="AO48" s="83">
        <v>802</v>
      </c>
      <c r="AP48" s="83">
        <v>173</v>
      </c>
      <c r="AQ48" s="83">
        <v>641</v>
      </c>
      <c r="AR48" s="83">
        <v>814</v>
      </c>
      <c r="AS48" s="83"/>
      <c r="AT48" s="83"/>
      <c r="AU48" s="83"/>
      <c r="AV48" s="83"/>
      <c r="AW48" s="83"/>
      <c r="AX48" s="83"/>
      <c r="AY48" s="83"/>
      <c r="AZ48" s="83"/>
      <c r="BA48" s="83"/>
      <c r="BC48" s="42">
        <f t="shared" si="60"/>
        <v>102.63884469716409</v>
      </c>
      <c r="BD48" s="42">
        <f t="shared" si="61"/>
        <v>328.44430303092508</v>
      </c>
      <c r="BE48" s="42">
        <f t="shared" si="14"/>
        <v>217.59435075798788</v>
      </c>
      <c r="BF48" s="42">
        <f t="shared" si="58"/>
        <v>127.22266948941964</v>
      </c>
      <c r="BG48" s="42">
        <f t="shared" si="56"/>
        <v>542.68419954080571</v>
      </c>
      <c r="BH48" s="42">
        <f t="shared" si="15"/>
        <v>337.93521583127091</v>
      </c>
      <c r="BI48" s="42">
        <f t="shared" si="59"/>
        <v>191.68540818553629</v>
      </c>
      <c r="BJ48" s="42">
        <f t="shared" si="57"/>
        <v>660.46061434224384</v>
      </c>
      <c r="BK48" s="42">
        <f t="shared" si="16"/>
        <v>432.71557491388387</v>
      </c>
      <c r="BL48" s="42">
        <f t="shared" si="54"/>
        <v>154.57676024285726</v>
      </c>
      <c r="BM48" s="42">
        <f t="shared" si="51"/>
        <v>602.84936494714339</v>
      </c>
      <c r="BN48" s="42">
        <f t="shared" si="17"/>
        <v>383.00686149063523</v>
      </c>
      <c r="BO48" s="42">
        <f t="shared" si="55"/>
        <v>162.02017887682376</v>
      </c>
      <c r="BP48" s="42">
        <f t="shared" si="52"/>
        <v>561.34263994697517</v>
      </c>
      <c r="BQ48" s="42">
        <f t="shared" si="18"/>
        <v>368.22767926550853</v>
      </c>
      <c r="BR48" s="42">
        <f t="shared" si="19"/>
        <v>196.92975655140333</v>
      </c>
      <c r="BS48" s="42">
        <f t="shared" si="20"/>
        <v>756.70646611877805</v>
      </c>
      <c r="BT48" s="42">
        <f t="shared" si="50"/>
        <v>483.79593735462862</v>
      </c>
      <c r="BU48" s="42">
        <f t="shared" si="21"/>
        <v>227.37941556155383</v>
      </c>
      <c r="BV48" s="42">
        <f t="shared" si="22"/>
        <v>754.0194812815397</v>
      </c>
      <c r="BW48" s="42">
        <f t="shared" si="23"/>
        <v>497.30078629268866</v>
      </c>
      <c r="BX48" s="42">
        <f t="shared" si="24"/>
        <v>248.76243812190609</v>
      </c>
      <c r="BY48" s="42">
        <f t="shared" si="25"/>
        <v>691.28456422821137</v>
      </c>
      <c r="BZ48" s="42">
        <f t="shared" si="26"/>
        <v>473.14865743287163</v>
      </c>
      <c r="CA48" s="42">
        <f t="shared" si="27"/>
        <v>183.57152523225915</v>
      </c>
      <c r="CB48" s="42">
        <f t="shared" si="28"/>
        <v>650.73752213743148</v>
      </c>
      <c r="CC48" s="42">
        <f t="shared" si="29"/>
        <v>417.74289395802566</v>
      </c>
      <c r="CD48" s="42">
        <f t="shared" si="30"/>
        <v>169.87510826744153</v>
      </c>
      <c r="CE48" s="42">
        <f t="shared" si="31"/>
        <v>663.85404151881755</v>
      </c>
      <c r="CF48" s="42">
        <f t="shared" si="32"/>
        <v>417.98217428962585</v>
      </c>
      <c r="CG48" s="42">
        <f t="shared" si="33"/>
        <v>183.93957204118504</v>
      </c>
      <c r="CH48" s="42">
        <f t="shared" si="34"/>
        <v>711.81349180434927</v>
      </c>
      <c r="CI48" s="42">
        <f t="shared" si="35"/>
        <v>447.87653192276713</v>
      </c>
      <c r="CJ48" s="42">
        <f t="shared" si="36"/>
        <v>256.68197338985044</v>
      </c>
      <c r="CK48" s="42">
        <f t="shared" si="37"/>
        <v>773.57824090427403</v>
      </c>
      <c r="CL48" s="42">
        <f t="shared" si="49"/>
        <v>515.13010714706229</v>
      </c>
      <c r="CM48" s="42">
        <f t="shared" si="47"/>
        <v>211.49718733770095</v>
      </c>
      <c r="CN48" s="42">
        <f t="shared" si="48"/>
        <v>788.42146759024615</v>
      </c>
      <c r="CO48" s="42">
        <f t="shared" si="41"/>
        <v>501.83652143442652</v>
      </c>
      <c r="CP48" s="42">
        <f t="shared" si="42"/>
        <v>195.04385668222506</v>
      </c>
      <c r="CQ48" s="42">
        <f t="shared" si="43"/>
        <v>722.67694874743506</v>
      </c>
      <c r="CR48" s="42">
        <f t="shared" si="44"/>
        <v>458.86040271483006</v>
      </c>
      <c r="CS48" s="42"/>
      <c r="CT48" s="42"/>
      <c r="CU48" s="42"/>
      <c r="CV48" s="42"/>
      <c r="CW48" s="42"/>
      <c r="CX48" s="42"/>
      <c r="CY48" s="42"/>
      <c r="CZ48" s="42"/>
      <c r="DA48" s="42"/>
      <c r="DB48" s="43"/>
      <c r="DC48" s="44">
        <v>97429</v>
      </c>
      <c r="DD48" s="44">
        <v>100611</v>
      </c>
      <c r="DE48" s="44">
        <v>105381</v>
      </c>
      <c r="DF48" s="44">
        <v>116447</v>
      </c>
      <c r="DG48" s="44">
        <v>122207</v>
      </c>
      <c r="DH48" s="11">
        <v>128980</v>
      </c>
      <c r="DI48" s="11">
        <v>136336</v>
      </c>
      <c r="DJ48" s="11">
        <v>159992</v>
      </c>
      <c r="DK48" s="11">
        <v>169961</v>
      </c>
      <c r="DL48" s="11">
        <v>178955</v>
      </c>
      <c r="DM48" s="11">
        <v>183756</v>
      </c>
      <c r="DN48" s="11">
        <v>169860</v>
      </c>
      <c r="DO48" s="11">
        <v>159813</v>
      </c>
      <c r="DP48" s="11">
        <v>177396</v>
      </c>
    </row>
    <row r="49" spans="1:120" s="32" customFormat="1" ht="17.25" customHeight="1">
      <c r="A49" s="38">
        <v>45</v>
      </c>
      <c r="B49" s="130" t="s">
        <v>7</v>
      </c>
      <c r="C49" s="83">
        <v>56</v>
      </c>
      <c r="D49" s="83">
        <v>195</v>
      </c>
      <c r="E49" s="83">
        <v>254</v>
      </c>
      <c r="F49" s="83">
        <v>110</v>
      </c>
      <c r="G49" s="83">
        <v>389</v>
      </c>
      <c r="H49" s="83">
        <v>509</v>
      </c>
      <c r="I49" s="83">
        <v>119</v>
      </c>
      <c r="J49" s="83">
        <v>407</v>
      </c>
      <c r="K49" s="83">
        <v>537</v>
      </c>
      <c r="L49" s="83">
        <v>166</v>
      </c>
      <c r="M49" s="83">
        <v>526</v>
      </c>
      <c r="N49" s="83">
        <v>703</v>
      </c>
      <c r="O49" s="83">
        <v>155</v>
      </c>
      <c r="P49" s="83">
        <v>578</v>
      </c>
      <c r="Q49" s="83">
        <v>746</v>
      </c>
      <c r="R49" s="83">
        <v>185</v>
      </c>
      <c r="S49" s="83">
        <v>688</v>
      </c>
      <c r="T49" s="83">
        <v>896</v>
      </c>
      <c r="U49" s="83">
        <v>204</v>
      </c>
      <c r="V49" s="83">
        <v>661</v>
      </c>
      <c r="W49" s="83">
        <v>872</v>
      </c>
      <c r="X49" s="83">
        <v>181</v>
      </c>
      <c r="Y49" s="83">
        <v>578</v>
      </c>
      <c r="Z49" s="83">
        <v>763</v>
      </c>
      <c r="AA49" s="83">
        <v>148</v>
      </c>
      <c r="AB49" s="83">
        <v>627</v>
      </c>
      <c r="AC49" s="83">
        <v>776</v>
      </c>
      <c r="AD49" s="83">
        <v>258</v>
      </c>
      <c r="AE49" s="83">
        <v>816</v>
      </c>
      <c r="AF49" s="83">
        <v>1077</v>
      </c>
      <c r="AG49" s="83">
        <v>267</v>
      </c>
      <c r="AH49" s="83">
        <v>855</v>
      </c>
      <c r="AI49" s="83">
        <f t="shared" si="11"/>
        <v>1122</v>
      </c>
      <c r="AJ49" s="83">
        <v>258</v>
      </c>
      <c r="AK49" s="83">
        <v>803</v>
      </c>
      <c r="AL49" s="83">
        <f t="shared" si="12"/>
        <v>1061</v>
      </c>
      <c r="AM49" s="83">
        <v>267</v>
      </c>
      <c r="AN49" s="83">
        <v>766</v>
      </c>
      <c r="AO49" s="83">
        <v>1034</v>
      </c>
      <c r="AP49" s="83">
        <v>305</v>
      </c>
      <c r="AQ49" s="83">
        <v>905</v>
      </c>
      <c r="AR49" s="83">
        <v>1210</v>
      </c>
      <c r="AS49" s="83"/>
      <c r="AT49" s="83"/>
      <c r="AU49" s="83"/>
      <c r="AV49" s="83"/>
      <c r="AW49" s="83"/>
      <c r="AX49" s="83"/>
      <c r="AY49" s="83"/>
      <c r="AZ49" s="83"/>
      <c r="BA49" s="83"/>
      <c r="BC49" s="42">
        <f t="shared" si="60"/>
        <v>105.33047436331489</v>
      </c>
      <c r="BD49" s="42">
        <f t="shared" si="61"/>
        <v>366.77575894368579</v>
      </c>
      <c r="BE49" s="42">
        <f t="shared" si="14"/>
        <v>238.87446864537489</v>
      </c>
      <c r="BF49" s="42">
        <f t="shared" si="58"/>
        <v>196.13436987376082</v>
      </c>
      <c r="BG49" s="42">
        <f t="shared" si="56"/>
        <v>693.60245346266322</v>
      </c>
      <c r="BH49" s="42">
        <f t="shared" si="15"/>
        <v>453.78361029883746</v>
      </c>
      <c r="BI49" s="42">
        <f t="shared" si="59"/>
        <v>201.77870471636527</v>
      </c>
      <c r="BJ49" s="42">
        <f t="shared" si="57"/>
        <v>690.11708251731648</v>
      </c>
      <c r="BK49" s="42">
        <f t="shared" si="16"/>
        <v>455.27380013734512</v>
      </c>
      <c r="BL49" s="42">
        <f t="shared" si="54"/>
        <v>270.11854298708801</v>
      </c>
      <c r="BM49" s="42">
        <f t="shared" si="51"/>
        <v>855.9177928386041</v>
      </c>
      <c r="BN49" s="42">
        <f t="shared" si="17"/>
        <v>571.96787867446653</v>
      </c>
      <c r="BO49" s="42">
        <f t="shared" si="55"/>
        <v>242.80019110724717</v>
      </c>
      <c r="BP49" s="42">
        <f t="shared" si="52"/>
        <v>905.40974490315398</v>
      </c>
      <c r="BQ49" s="42">
        <f t="shared" si="18"/>
        <v>584.28691150324653</v>
      </c>
      <c r="BR49" s="42">
        <f t="shared" si="19"/>
        <v>278.71519826443296</v>
      </c>
      <c r="BS49" s="42">
        <f t="shared" si="20"/>
        <v>1036.519223815837</v>
      </c>
      <c r="BT49" s="42">
        <f t="shared" si="50"/>
        <v>674.94275039170793</v>
      </c>
      <c r="BU49" s="42">
        <f t="shared" si="21"/>
        <v>294.28524029688185</v>
      </c>
      <c r="BV49" s="42">
        <f t="shared" si="22"/>
        <v>953.54188155019074</v>
      </c>
      <c r="BW49" s="42">
        <f t="shared" si="23"/>
        <v>628.96257239921817</v>
      </c>
      <c r="BX49" s="42">
        <f t="shared" si="24"/>
        <v>243.12271652697183</v>
      </c>
      <c r="BY49" s="42">
        <f t="shared" si="25"/>
        <v>776.38082957231893</v>
      </c>
      <c r="BZ49" s="42">
        <f t="shared" si="26"/>
        <v>512.43821190629694</v>
      </c>
      <c r="CA49" s="42">
        <f t="shared" si="27"/>
        <v>188.88030986580566</v>
      </c>
      <c r="CB49" s="42">
        <f t="shared" si="28"/>
        <v>800.18888030986579</v>
      </c>
      <c r="CC49" s="42">
        <f t="shared" si="29"/>
        <v>495.17270424278774</v>
      </c>
      <c r="CD49" s="42">
        <f t="shared" si="30"/>
        <v>312.92640771399982</v>
      </c>
      <c r="CE49" s="42">
        <f t="shared" si="31"/>
        <v>989.72073137451116</v>
      </c>
      <c r="CF49" s="42">
        <f t="shared" si="32"/>
        <v>653.14290912398803</v>
      </c>
      <c r="CG49" s="42">
        <f t="shared" si="33"/>
        <v>309.56521739130437</v>
      </c>
      <c r="CH49" s="42">
        <f t="shared" si="34"/>
        <v>991.304347826087</v>
      </c>
      <c r="CI49" s="42">
        <f t="shared" si="35"/>
        <v>650.43478260869563</v>
      </c>
      <c r="CJ49" s="42">
        <f t="shared" si="36"/>
        <v>288.09594264880769</v>
      </c>
      <c r="CK49" s="42">
        <f t="shared" si="37"/>
        <v>896.67070522090137</v>
      </c>
      <c r="CL49" s="42">
        <f t="shared" si="49"/>
        <v>592.38332393485462</v>
      </c>
      <c r="CM49" s="42">
        <f t="shared" si="47"/>
        <v>276.87760869001636</v>
      </c>
      <c r="CN49" s="42">
        <f t="shared" si="48"/>
        <v>794.33800845150756</v>
      </c>
      <c r="CO49" s="42">
        <f t="shared" si="41"/>
        <v>536.12630596531255</v>
      </c>
      <c r="CP49" s="42">
        <f t="shared" si="42"/>
        <v>296.0159169214345</v>
      </c>
      <c r="CQ49" s="42">
        <f t="shared" si="43"/>
        <v>878.34231086523994</v>
      </c>
      <c r="CR49" s="42">
        <f t="shared" si="44"/>
        <v>587.17911389333722</v>
      </c>
      <c r="CS49" s="42"/>
      <c r="CT49" s="42"/>
      <c r="CU49" s="42"/>
      <c r="CV49" s="42"/>
      <c r="CW49" s="42"/>
      <c r="CX49" s="42"/>
      <c r="CY49" s="42"/>
      <c r="CZ49" s="42"/>
      <c r="DA49" s="42"/>
      <c r="DB49" s="43"/>
      <c r="DC49" s="44">
        <v>106332</v>
      </c>
      <c r="DD49" s="44">
        <v>112168</v>
      </c>
      <c r="DE49" s="44">
        <v>117951</v>
      </c>
      <c r="DF49" s="44">
        <v>122909</v>
      </c>
      <c r="DG49" s="44">
        <v>127677</v>
      </c>
      <c r="DH49" s="11">
        <v>132752</v>
      </c>
      <c r="DI49" s="11">
        <v>138641</v>
      </c>
      <c r="DJ49" s="11">
        <v>148896</v>
      </c>
      <c r="DK49" s="11">
        <v>156713</v>
      </c>
      <c r="DL49" s="11">
        <v>164895</v>
      </c>
      <c r="DM49" s="11">
        <v>172500</v>
      </c>
      <c r="DN49" s="11">
        <v>179107</v>
      </c>
      <c r="DO49" s="11">
        <v>192865</v>
      </c>
      <c r="DP49" s="11">
        <v>206070</v>
      </c>
    </row>
    <row r="50" spans="1:120" s="32" customFormat="1" ht="17.25" customHeight="1">
      <c r="A50" s="38">
        <v>46</v>
      </c>
      <c r="B50" s="130" t="s">
        <v>66</v>
      </c>
      <c r="C50" s="83">
        <v>62</v>
      </c>
      <c r="D50" s="83">
        <v>179</v>
      </c>
      <c r="E50" s="83">
        <v>243</v>
      </c>
      <c r="F50" s="83">
        <v>81</v>
      </c>
      <c r="G50" s="83">
        <v>251</v>
      </c>
      <c r="H50" s="83">
        <v>336</v>
      </c>
      <c r="I50" s="83">
        <v>105</v>
      </c>
      <c r="J50" s="83">
        <v>279</v>
      </c>
      <c r="K50" s="83">
        <v>386</v>
      </c>
      <c r="L50" s="83">
        <v>98</v>
      </c>
      <c r="M50" s="83">
        <v>282</v>
      </c>
      <c r="N50" s="83">
        <v>386</v>
      </c>
      <c r="O50" s="83">
        <v>85</v>
      </c>
      <c r="P50" s="83">
        <v>330</v>
      </c>
      <c r="Q50" s="83">
        <v>418</v>
      </c>
      <c r="R50" s="83">
        <v>161</v>
      </c>
      <c r="S50" s="83">
        <v>385</v>
      </c>
      <c r="T50" s="83">
        <v>554</v>
      </c>
      <c r="U50" s="83">
        <v>121</v>
      </c>
      <c r="V50" s="83">
        <v>420</v>
      </c>
      <c r="W50" s="83">
        <v>545</v>
      </c>
      <c r="X50" s="83">
        <v>132</v>
      </c>
      <c r="Y50" s="83">
        <v>360</v>
      </c>
      <c r="Z50" s="83">
        <v>494</v>
      </c>
      <c r="AA50" s="83">
        <v>132</v>
      </c>
      <c r="AB50" s="83">
        <v>440</v>
      </c>
      <c r="AC50" s="83">
        <v>573</v>
      </c>
      <c r="AD50" s="83">
        <v>145</v>
      </c>
      <c r="AE50" s="83">
        <v>443</v>
      </c>
      <c r="AF50" s="83">
        <v>588</v>
      </c>
      <c r="AG50" s="83">
        <v>125</v>
      </c>
      <c r="AH50" s="83">
        <v>344</v>
      </c>
      <c r="AI50" s="83">
        <f t="shared" si="11"/>
        <v>469</v>
      </c>
      <c r="AJ50" s="83">
        <v>149</v>
      </c>
      <c r="AK50" s="83">
        <v>410</v>
      </c>
      <c r="AL50" s="83">
        <f t="shared" si="12"/>
        <v>559</v>
      </c>
      <c r="AM50" s="83">
        <v>152</v>
      </c>
      <c r="AN50" s="83">
        <v>451</v>
      </c>
      <c r="AO50" s="83">
        <v>605</v>
      </c>
      <c r="AP50" s="83">
        <v>148</v>
      </c>
      <c r="AQ50" s="83">
        <v>467</v>
      </c>
      <c r="AR50" s="83">
        <v>615</v>
      </c>
      <c r="AS50" s="83"/>
      <c r="AT50" s="83"/>
      <c r="AU50" s="83"/>
      <c r="AV50" s="83"/>
      <c r="AW50" s="83"/>
      <c r="AX50" s="83"/>
      <c r="AY50" s="83"/>
      <c r="AZ50" s="83"/>
      <c r="BA50" s="83"/>
      <c r="BC50" s="42">
        <f t="shared" si="60"/>
        <v>238.81516861506461</v>
      </c>
      <c r="BD50" s="42">
        <f t="shared" si="61"/>
        <v>689.48250293704132</v>
      </c>
      <c r="BE50" s="42">
        <f t="shared" si="14"/>
        <v>468.00069333436051</v>
      </c>
      <c r="BF50" s="42">
        <f t="shared" si="58"/>
        <v>312.451782132387</v>
      </c>
      <c r="BG50" s="42">
        <f t="shared" si="56"/>
        <v>968.21478166949555</v>
      </c>
      <c r="BH50" s="42">
        <f t="shared" si="15"/>
        <v>648.04814071902479</v>
      </c>
      <c r="BI50" s="42">
        <f t="shared" si="59"/>
        <v>402.26802543866376</v>
      </c>
      <c r="BJ50" s="42">
        <f t="shared" si="57"/>
        <v>1068.8836104513064</v>
      </c>
      <c r="BK50" s="42">
        <f t="shared" si="16"/>
        <v>739.40694199678194</v>
      </c>
      <c r="BL50" s="42">
        <f t="shared" si="54"/>
        <v>372.02239726677425</v>
      </c>
      <c r="BM50" s="42">
        <f t="shared" si="51"/>
        <v>1070.5134288696972</v>
      </c>
      <c r="BN50" s="42">
        <f t="shared" si="17"/>
        <v>732.65635380089202</v>
      </c>
      <c r="BO50" s="42">
        <f t="shared" si="55"/>
        <v>320.53699374010108</v>
      </c>
      <c r="BP50" s="42">
        <f t="shared" si="52"/>
        <v>1244.4377404027452</v>
      </c>
      <c r="BQ50" s="42">
        <f t="shared" si="18"/>
        <v>788.14390225507202</v>
      </c>
      <c r="BR50" s="42">
        <f t="shared" si="19"/>
        <v>607.37527114967463</v>
      </c>
      <c r="BS50" s="42">
        <f t="shared" si="20"/>
        <v>1452.4191266622654</v>
      </c>
      <c r="BT50" s="42">
        <f t="shared" si="50"/>
        <v>1044.987267754409</v>
      </c>
      <c r="BU50" s="42">
        <f t="shared" si="21"/>
        <v>453.81239920489065</v>
      </c>
      <c r="BV50" s="42">
        <f t="shared" si="22"/>
        <v>1575.2165922814386</v>
      </c>
      <c r="BW50" s="42">
        <f t="shared" si="23"/>
        <v>1022.0155271349811</v>
      </c>
      <c r="BX50" s="42">
        <f t="shared" si="24"/>
        <v>479.38116249931903</v>
      </c>
      <c r="BY50" s="42">
        <f t="shared" si="25"/>
        <v>1307.4031704526883</v>
      </c>
      <c r="BZ50" s="42">
        <f t="shared" si="26"/>
        <v>897.02384194948331</v>
      </c>
      <c r="CA50" s="42">
        <f t="shared" si="27"/>
        <v>475.54714941907594</v>
      </c>
      <c r="CB50" s="42">
        <f t="shared" si="28"/>
        <v>1585.157164730253</v>
      </c>
      <c r="CC50" s="42">
        <f t="shared" si="29"/>
        <v>1032.1534720345853</v>
      </c>
      <c r="CD50" s="42">
        <f t="shared" si="30"/>
        <v>519.92756871111749</v>
      </c>
      <c r="CE50" s="42">
        <f t="shared" si="31"/>
        <v>1588.4683650967245</v>
      </c>
      <c r="CF50" s="42">
        <f t="shared" si="32"/>
        <v>1054.197966903921</v>
      </c>
      <c r="CG50" s="42">
        <f t="shared" si="33"/>
        <v>446.93136921894273</v>
      </c>
      <c r="CH50" s="42">
        <f t="shared" si="34"/>
        <v>1229.9551280905305</v>
      </c>
      <c r="CI50" s="42">
        <f t="shared" si="35"/>
        <v>838.44324865473652</v>
      </c>
      <c r="CJ50" s="42">
        <f t="shared" si="36"/>
        <v>539.51298995202319</v>
      </c>
      <c r="CK50" s="42">
        <f t="shared" si="37"/>
        <v>1484.565945505567</v>
      </c>
      <c r="CL50" s="42">
        <f t="shared" si="49"/>
        <v>1012.0394677287951</v>
      </c>
      <c r="CM50" s="42">
        <f t="shared" si="47"/>
        <v>531.87766813632868</v>
      </c>
      <c r="CN50" s="42">
        <f t="shared" si="48"/>
        <v>1578.1370284834488</v>
      </c>
      <c r="CO50" s="42">
        <f t="shared" si="41"/>
        <v>1058.5065434949961</v>
      </c>
      <c r="CP50" s="42">
        <f t="shared" si="42"/>
        <v>514.29961427528929</v>
      </c>
      <c r="CQ50" s="42">
        <f t="shared" si="43"/>
        <v>1622.823782882163</v>
      </c>
      <c r="CR50" s="42">
        <f t="shared" si="44"/>
        <v>1068.561698578726</v>
      </c>
      <c r="CS50" s="42"/>
      <c r="CT50" s="42"/>
      <c r="CU50" s="42"/>
      <c r="CV50" s="42"/>
      <c r="CW50" s="42"/>
      <c r="CX50" s="42"/>
      <c r="CY50" s="42"/>
      <c r="CZ50" s="42"/>
      <c r="DA50" s="42"/>
      <c r="DB50" s="43"/>
      <c r="DC50" s="44">
        <v>51923</v>
      </c>
      <c r="DD50" s="44">
        <v>51848</v>
      </c>
      <c r="DE50" s="44">
        <v>52204</v>
      </c>
      <c r="DF50" s="44">
        <v>52685</v>
      </c>
      <c r="DG50" s="44">
        <v>53036</v>
      </c>
      <c r="DH50" s="11">
        <v>53015</v>
      </c>
      <c r="DI50" s="11">
        <v>53326</v>
      </c>
      <c r="DJ50" s="11">
        <v>55071</v>
      </c>
      <c r="DK50" s="11">
        <v>55515</v>
      </c>
      <c r="DL50" s="11">
        <v>55777</v>
      </c>
      <c r="DM50" s="11">
        <v>55937</v>
      </c>
      <c r="DN50" s="11">
        <v>55235</v>
      </c>
      <c r="DO50" s="11">
        <v>57156</v>
      </c>
      <c r="DP50" s="11">
        <v>57554</v>
      </c>
    </row>
    <row r="51" spans="1:120" s="32" customFormat="1" ht="17.25" customHeight="1">
      <c r="A51" s="38">
        <v>47</v>
      </c>
      <c r="B51" s="130" t="s">
        <v>27</v>
      </c>
      <c r="C51" s="83">
        <v>39</v>
      </c>
      <c r="D51" s="83">
        <v>117</v>
      </c>
      <c r="E51" s="83">
        <v>159</v>
      </c>
      <c r="F51" s="83">
        <v>59</v>
      </c>
      <c r="G51" s="83">
        <v>145</v>
      </c>
      <c r="H51" s="83">
        <v>207</v>
      </c>
      <c r="I51" s="83">
        <v>74</v>
      </c>
      <c r="J51" s="83">
        <v>179</v>
      </c>
      <c r="K51" s="83">
        <v>254</v>
      </c>
      <c r="L51" s="83">
        <v>77</v>
      </c>
      <c r="M51" s="83">
        <v>206</v>
      </c>
      <c r="N51" s="83">
        <v>285</v>
      </c>
      <c r="O51" s="83">
        <v>72</v>
      </c>
      <c r="P51" s="83">
        <v>203</v>
      </c>
      <c r="Q51" s="83">
        <v>280</v>
      </c>
      <c r="R51" s="83">
        <v>120</v>
      </c>
      <c r="S51" s="83">
        <v>272</v>
      </c>
      <c r="T51" s="83">
        <v>400</v>
      </c>
      <c r="U51" s="83">
        <v>99</v>
      </c>
      <c r="V51" s="83">
        <v>236</v>
      </c>
      <c r="W51" s="83">
        <v>337</v>
      </c>
      <c r="X51" s="83">
        <v>107</v>
      </c>
      <c r="Y51" s="83">
        <v>234</v>
      </c>
      <c r="Z51" s="83">
        <v>344</v>
      </c>
      <c r="AA51" s="83">
        <v>107</v>
      </c>
      <c r="AB51" s="83">
        <v>273</v>
      </c>
      <c r="AC51" s="83">
        <v>383</v>
      </c>
      <c r="AD51" s="83">
        <v>131</v>
      </c>
      <c r="AE51" s="83">
        <v>270</v>
      </c>
      <c r="AF51" s="83">
        <v>402</v>
      </c>
      <c r="AG51" s="83">
        <v>113</v>
      </c>
      <c r="AH51" s="83">
        <v>341</v>
      </c>
      <c r="AI51" s="83">
        <f t="shared" si="11"/>
        <v>454</v>
      </c>
      <c r="AJ51" s="83">
        <v>85</v>
      </c>
      <c r="AK51" s="83">
        <v>254</v>
      </c>
      <c r="AL51" s="83">
        <f t="shared" si="12"/>
        <v>339</v>
      </c>
      <c r="AM51" s="83">
        <v>119</v>
      </c>
      <c r="AN51" s="83">
        <v>286</v>
      </c>
      <c r="AO51" s="83">
        <v>410</v>
      </c>
      <c r="AP51" s="83">
        <v>107</v>
      </c>
      <c r="AQ51" s="83">
        <v>298</v>
      </c>
      <c r="AR51" s="83">
        <v>405</v>
      </c>
      <c r="AS51" s="83"/>
      <c r="AT51" s="83"/>
      <c r="AU51" s="83"/>
      <c r="AV51" s="83"/>
      <c r="AW51" s="83"/>
      <c r="AX51" s="83"/>
      <c r="AY51" s="83"/>
      <c r="AZ51" s="83"/>
      <c r="BA51" s="83"/>
      <c r="BC51" s="42">
        <f t="shared" si="60"/>
        <v>227.29921902319617</v>
      </c>
      <c r="BD51" s="42">
        <f t="shared" si="61"/>
        <v>681.8976570695886</v>
      </c>
      <c r="BE51" s="42">
        <f t="shared" si="14"/>
        <v>463.34071570113065</v>
      </c>
      <c r="BF51" s="42">
        <f t="shared" si="58"/>
        <v>336.25897640487858</v>
      </c>
      <c r="BG51" s="42">
        <f t="shared" si="56"/>
        <v>826.3991793001253</v>
      </c>
      <c r="BH51" s="42">
        <f t="shared" si="15"/>
        <v>589.87803487974463</v>
      </c>
      <c r="BI51" s="42">
        <f t="shared" si="59"/>
        <v>408.34344995033661</v>
      </c>
      <c r="BJ51" s="42">
        <f t="shared" si="57"/>
        <v>987.74969650148989</v>
      </c>
      <c r="BK51" s="42">
        <f t="shared" si="16"/>
        <v>700.8056505904425</v>
      </c>
      <c r="BL51" s="42">
        <f t="shared" si="54"/>
        <v>412.1393780442113</v>
      </c>
      <c r="BM51" s="42">
        <f t="shared" si="51"/>
        <v>1102.6066477546433</v>
      </c>
      <c r="BN51" s="42">
        <f t="shared" si="17"/>
        <v>762.72547235454692</v>
      </c>
      <c r="BO51" s="42">
        <f t="shared" si="55"/>
        <v>373.88030637413993</v>
      </c>
      <c r="BP51" s="42">
        <f t="shared" si="52"/>
        <v>1054.1347526937557</v>
      </c>
      <c r="BQ51" s="42">
        <f t="shared" si="18"/>
        <v>726.98948461638327</v>
      </c>
      <c r="BR51" s="42">
        <f t="shared" si="19"/>
        <v>613.13644840712266</v>
      </c>
      <c r="BS51" s="42">
        <f t="shared" si="20"/>
        <v>1389.7759497228112</v>
      </c>
      <c r="BT51" s="42">
        <f t="shared" si="50"/>
        <v>1021.8940806785378</v>
      </c>
      <c r="BU51" s="42">
        <f t="shared" si="21"/>
        <v>487.74479615716217</v>
      </c>
      <c r="BV51" s="42">
        <f t="shared" si="22"/>
        <v>1162.7047665968717</v>
      </c>
      <c r="BW51" s="42">
        <f t="shared" si="23"/>
        <v>830.15149648971544</v>
      </c>
      <c r="BX51" s="42">
        <f t="shared" si="24"/>
        <v>500.05841803949062</v>
      </c>
      <c r="BY51" s="42">
        <f t="shared" si="25"/>
        <v>1093.5856992639328</v>
      </c>
      <c r="BZ51" s="42">
        <f t="shared" si="26"/>
        <v>803.83222339058295</v>
      </c>
      <c r="CA51" s="42">
        <f t="shared" si="27"/>
        <v>483.08088218695679</v>
      </c>
      <c r="CB51" s="42">
        <f t="shared" si="28"/>
        <v>1232.5334657667215</v>
      </c>
      <c r="CC51" s="42">
        <f t="shared" si="29"/>
        <v>864.57933587665639</v>
      </c>
      <c r="CD51" s="42">
        <f t="shared" si="30"/>
        <v>568.5517121652706</v>
      </c>
      <c r="CE51" s="42">
        <f t="shared" si="31"/>
        <v>1171.8241395772752</v>
      </c>
      <c r="CF51" s="42">
        <f t="shared" si="32"/>
        <v>872.3579705741937</v>
      </c>
      <c r="CG51" s="42">
        <f t="shared" si="33"/>
        <v>474.32157323651018</v>
      </c>
      <c r="CH51" s="42">
        <f t="shared" si="34"/>
        <v>1431.3597918022122</v>
      </c>
      <c r="CI51" s="42">
        <f t="shared" si="35"/>
        <v>952.84068251936105</v>
      </c>
      <c r="CJ51" s="42">
        <f t="shared" si="36"/>
        <v>345.41612483745121</v>
      </c>
      <c r="CK51" s="42">
        <f t="shared" si="37"/>
        <v>1032.1846553966191</v>
      </c>
      <c r="CL51" s="42">
        <f t="shared" si="49"/>
        <v>688.80039011703514</v>
      </c>
      <c r="CM51" s="42">
        <f t="shared" si="47"/>
        <v>461.5175783901181</v>
      </c>
      <c r="CN51" s="42">
        <f t="shared" si="48"/>
        <v>1109.1935077275107</v>
      </c>
      <c r="CO51" s="42">
        <f t="shared" si="41"/>
        <v>795.051290503985</v>
      </c>
      <c r="CP51" s="42">
        <f t="shared" si="42"/>
        <v>398.33963107049124</v>
      </c>
      <c r="CQ51" s="42">
        <f t="shared" si="43"/>
        <v>1109.3944865327701</v>
      </c>
      <c r="CR51" s="42">
        <f t="shared" si="44"/>
        <v>753.86705880163061</v>
      </c>
      <c r="CS51" s="42"/>
      <c r="CT51" s="42"/>
      <c r="CU51" s="42"/>
      <c r="CV51" s="42"/>
      <c r="CW51" s="42"/>
      <c r="CX51" s="42"/>
      <c r="CY51" s="42"/>
      <c r="CZ51" s="42"/>
      <c r="DA51" s="42"/>
      <c r="DB51" s="43"/>
      <c r="DC51" s="44">
        <v>34316</v>
      </c>
      <c r="DD51" s="44">
        <v>35092</v>
      </c>
      <c r="DE51" s="44">
        <v>36244</v>
      </c>
      <c r="DF51" s="44">
        <v>37366</v>
      </c>
      <c r="DG51" s="44">
        <v>38515</v>
      </c>
      <c r="DH51" s="11">
        <v>39143</v>
      </c>
      <c r="DI51" s="11">
        <v>40595</v>
      </c>
      <c r="DJ51" s="11">
        <v>42795</v>
      </c>
      <c r="DK51" s="11">
        <v>44299</v>
      </c>
      <c r="DL51" s="11">
        <v>46082</v>
      </c>
      <c r="DM51" s="11">
        <v>47647</v>
      </c>
      <c r="DN51" s="11">
        <v>49216</v>
      </c>
      <c r="DO51" s="11">
        <v>51569</v>
      </c>
      <c r="DP51" s="11">
        <v>53723</v>
      </c>
    </row>
    <row r="52" spans="1:120" s="32" customFormat="1" ht="17.25" customHeight="1">
      <c r="A52" s="38">
        <v>48</v>
      </c>
      <c r="B52" s="130" t="s">
        <v>28</v>
      </c>
      <c r="C52" s="83">
        <v>7</v>
      </c>
      <c r="D52" s="83">
        <v>21</v>
      </c>
      <c r="E52" s="83">
        <v>31</v>
      </c>
      <c r="F52" s="83">
        <v>22</v>
      </c>
      <c r="G52" s="83">
        <v>48</v>
      </c>
      <c r="H52" s="83">
        <v>70</v>
      </c>
      <c r="I52" s="83">
        <v>15</v>
      </c>
      <c r="J52" s="83">
        <v>57</v>
      </c>
      <c r="K52" s="83">
        <v>73</v>
      </c>
      <c r="L52" s="83">
        <v>23</v>
      </c>
      <c r="M52" s="83">
        <v>78</v>
      </c>
      <c r="N52" s="83">
        <v>103</v>
      </c>
      <c r="O52" s="83">
        <v>32</v>
      </c>
      <c r="P52" s="83">
        <v>80</v>
      </c>
      <c r="Q52" s="83">
        <v>114</v>
      </c>
      <c r="R52" s="83">
        <v>30</v>
      </c>
      <c r="S52" s="83">
        <v>75</v>
      </c>
      <c r="T52" s="83">
        <v>106</v>
      </c>
      <c r="U52" s="83">
        <v>41</v>
      </c>
      <c r="V52" s="83">
        <v>131</v>
      </c>
      <c r="W52" s="83">
        <v>173</v>
      </c>
      <c r="X52" s="83">
        <v>36</v>
      </c>
      <c r="Y52" s="83">
        <v>136</v>
      </c>
      <c r="Z52" s="83">
        <v>174</v>
      </c>
      <c r="AA52" s="83">
        <v>38</v>
      </c>
      <c r="AB52" s="83">
        <v>120</v>
      </c>
      <c r="AC52" s="83">
        <v>159</v>
      </c>
      <c r="AD52" s="83">
        <v>41</v>
      </c>
      <c r="AE52" s="83">
        <v>111</v>
      </c>
      <c r="AF52" s="83">
        <v>152</v>
      </c>
      <c r="AG52" s="83">
        <v>35</v>
      </c>
      <c r="AH52" s="83">
        <v>106</v>
      </c>
      <c r="AI52" s="83">
        <f t="shared" si="11"/>
        <v>141</v>
      </c>
      <c r="AJ52" s="83">
        <v>31</v>
      </c>
      <c r="AK52" s="83">
        <v>108</v>
      </c>
      <c r="AL52" s="83">
        <f t="shared" si="12"/>
        <v>139</v>
      </c>
      <c r="AM52" s="83">
        <v>61</v>
      </c>
      <c r="AN52" s="83">
        <v>154</v>
      </c>
      <c r="AO52" s="83">
        <v>218</v>
      </c>
      <c r="AP52" s="83">
        <v>54</v>
      </c>
      <c r="AQ52" s="83">
        <v>138</v>
      </c>
      <c r="AR52" s="83">
        <v>192</v>
      </c>
      <c r="AS52" s="83"/>
      <c r="AT52" s="83"/>
      <c r="AU52" s="83"/>
      <c r="AV52" s="83"/>
      <c r="AW52" s="83"/>
      <c r="AX52" s="83"/>
      <c r="AY52" s="83"/>
      <c r="AZ52" s="83"/>
      <c r="BA52" s="83"/>
      <c r="BC52" s="42">
        <f t="shared" si="60"/>
        <v>49.115913555992137</v>
      </c>
      <c r="BD52" s="42">
        <f t="shared" si="61"/>
        <v>147.34774066797644</v>
      </c>
      <c r="BE52" s="42">
        <f t="shared" si="14"/>
        <v>108.75666573112545</v>
      </c>
      <c r="BF52" s="42">
        <f t="shared" si="58"/>
        <v>154.73887814313346</v>
      </c>
      <c r="BG52" s="42">
        <f t="shared" si="56"/>
        <v>337.61209776683665</v>
      </c>
      <c r="BH52" s="42">
        <f t="shared" si="15"/>
        <v>246.17548795498504</v>
      </c>
      <c r="BI52" s="42">
        <f t="shared" si="59"/>
        <v>104.62074978204009</v>
      </c>
      <c r="BJ52" s="42">
        <f t="shared" si="57"/>
        <v>397.5588491717524</v>
      </c>
      <c r="BK52" s="42">
        <f t="shared" si="16"/>
        <v>254.57715780296425</v>
      </c>
      <c r="BL52" s="42">
        <f t="shared" si="54"/>
        <v>160.41848299912817</v>
      </c>
      <c r="BM52" s="42">
        <f t="shared" si="51"/>
        <v>544.02789886660855</v>
      </c>
      <c r="BN52" s="42">
        <f t="shared" si="17"/>
        <v>359.19790758500437</v>
      </c>
      <c r="BO52" s="42">
        <f t="shared" si="55"/>
        <v>221.96788402178061</v>
      </c>
      <c r="BP52" s="42">
        <f t="shared" si="52"/>
        <v>554.91971005445146</v>
      </c>
      <c r="BQ52" s="42">
        <f t="shared" si="18"/>
        <v>395.38029341379666</v>
      </c>
      <c r="BR52" s="42">
        <f t="shared" si="19"/>
        <v>208.18875780707842</v>
      </c>
      <c r="BS52" s="42">
        <f t="shared" si="20"/>
        <v>520.47189451769611</v>
      </c>
      <c r="BT52" s="42">
        <f t="shared" si="50"/>
        <v>367.80013879250521</v>
      </c>
      <c r="BU52" s="42">
        <f t="shared" si="21"/>
        <v>283.86471423131513</v>
      </c>
      <c r="BV52" s="42">
        <f t="shared" si="22"/>
        <v>906.9823796171288</v>
      </c>
      <c r="BW52" s="42">
        <f t="shared" si="23"/>
        <v>598.88531173192098</v>
      </c>
      <c r="BX52" s="42">
        <f t="shared" si="24"/>
        <v>244.35771254030206</v>
      </c>
      <c r="BY52" s="42">
        <f t="shared" si="25"/>
        <v>923.12913626336319</v>
      </c>
      <c r="BZ52" s="42">
        <f t="shared" si="26"/>
        <v>590.53113863906333</v>
      </c>
      <c r="CA52" s="42">
        <f t="shared" si="27"/>
        <v>255.04211550723181</v>
      </c>
      <c r="CB52" s="42">
        <f t="shared" si="28"/>
        <v>805.39615423336352</v>
      </c>
      <c r="CC52" s="42">
        <f t="shared" si="29"/>
        <v>533.57495217960332</v>
      </c>
      <c r="CD52" s="42">
        <f t="shared" si="30"/>
        <v>274.01837928153719</v>
      </c>
      <c r="CE52" s="42">
        <f t="shared" si="31"/>
        <v>741.85463659147865</v>
      </c>
      <c r="CF52" s="42">
        <f t="shared" si="32"/>
        <v>507.93650793650795</v>
      </c>
      <c r="CG52" s="42">
        <f t="shared" si="33"/>
        <v>233.19341728296354</v>
      </c>
      <c r="CH52" s="42">
        <f t="shared" si="34"/>
        <v>706.24292091411826</v>
      </c>
      <c r="CI52" s="42">
        <f t="shared" si="35"/>
        <v>469.71816909854084</v>
      </c>
      <c r="CJ52" s="42">
        <f t="shared" si="36"/>
        <v>206.65977800739975</v>
      </c>
      <c r="CK52" s="42">
        <f t="shared" si="37"/>
        <v>719.97600079997335</v>
      </c>
      <c r="CL52" s="42">
        <f t="shared" si="49"/>
        <v>463.31788940368654</v>
      </c>
      <c r="CM52" s="42">
        <f t="shared" si="47"/>
        <v>399.47609692206942</v>
      </c>
      <c r="CN52" s="42">
        <f t="shared" si="48"/>
        <v>1008.513425016372</v>
      </c>
      <c r="CO52" s="42">
        <f t="shared" si="41"/>
        <v>713.81794368041915</v>
      </c>
      <c r="CP52" s="42">
        <f t="shared" si="42"/>
        <v>350.93419983753046</v>
      </c>
      <c r="CQ52" s="42">
        <f t="shared" si="43"/>
        <v>896.83184402924462</v>
      </c>
      <c r="CR52" s="42">
        <f t="shared" si="44"/>
        <v>623.88302193338745</v>
      </c>
      <c r="CS52" s="42"/>
      <c r="CT52" s="42"/>
      <c r="CU52" s="42"/>
      <c r="CV52" s="42"/>
      <c r="CW52" s="42"/>
      <c r="CX52" s="42"/>
      <c r="CY52" s="42"/>
      <c r="CZ52" s="42"/>
      <c r="DA52" s="42"/>
      <c r="DB52" s="43"/>
      <c r="DC52" s="44">
        <v>28504</v>
      </c>
      <c r="DD52" s="44">
        <v>28435</v>
      </c>
      <c r="DE52" s="44">
        <v>28675</v>
      </c>
      <c r="DF52" s="44">
        <v>28675</v>
      </c>
      <c r="DG52" s="44">
        <v>28833</v>
      </c>
      <c r="DH52" s="11">
        <v>28820</v>
      </c>
      <c r="DI52" s="11">
        <v>28887</v>
      </c>
      <c r="DJ52" s="11">
        <v>29465</v>
      </c>
      <c r="DK52" s="11">
        <v>29799</v>
      </c>
      <c r="DL52" s="11">
        <v>29925</v>
      </c>
      <c r="DM52" s="11">
        <v>30018</v>
      </c>
      <c r="DN52" s="11">
        <v>30001</v>
      </c>
      <c r="DO52" s="11">
        <v>30540</v>
      </c>
      <c r="DP52" s="11">
        <v>30775</v>
      </c>
    </row>
    <row r="53" spans="1:120" s="32" customFormat="1" ht="17.25" customHeight="1">
      <c r="A53" s="38">
        <v>49</v>
      </c>
      <c r="B53" s="130" t="s">
        <v>29</v>
      </c>
      <c r="C53" s="83">
        <v>25</v>
      </c>
      <c r="D53" s="83">
        <v>82</v>
      </c>
      <c r="E53" s="83">
        <v>107</v>
      </c>
      <c r="F53" s="83">
        <v>54</v>
      </c>
      <c r="G53" s="83">
        <v>157</v>
      </c>
      <c r="H53" s="83">
        <v>213</v>
      </c>
      <c r="I53" s="83">
        <v>66</v>
      </c>
      <c r="J53" s="83">
        <v>225</v>
      </c>
      <c r="K53" s="83">
        <v>295</v>
      </c>
      <c r="L53" s="83">
        <v>87</v>
      </c>
      <c r="M53" s="83">
        <v>250</v>
      </c>
      <c r="N53" s="83">
        <v>343</v>
      </c>
      <c r="O53" s="83">
        <v>112</v>
      </c>
      <c r="P53" s="83">
        <v>275</v>
      </c>
      <c r="Q53" s="83">
        <v>392</v>
      </c>
      <c r="R53" s="83">
        <v>140</v>
      </c>
      <c r="S53" s="83">
        <v>355</v>
      </c>
      <c r="T53" s="83">
        <v>500</v>
      </c>
      <c r="U53" s="83">
        <v>165</v>
      </c>
      <c r="V53" s="83">
        <v>358</v>
      </c>
      <c r="W53" s="83">
        <v>527</v>
      </c>
      <c r="X53" s="83">
        <v>123</v>
      </c>
      <c r="Y53" s="83">
        <v>361</v>
      </c>
      <c r="Z53" s="83">
        <v>484</v>
      </c>
      <c r="AA53" s="83">
        <v>116</v>
      </c>
      <c r="AB53" s="83">
        <v>373</v>
      </c>
      <c r="AC53" s="83">
        <v>489</v>
      </c>
      <c r="AD53" s="83">
        <v>151</v>
      </c>
      <c r="AE53" s="83">
        <v>386</v>
      </c>
      <c r="AF53" s="83">
        <v>540</v>
      </c>
      <c r="AG53" s="83">
        <v>188</v>
      </c>
      <c r="AH53" s="83">
        <v>479</v>
      </c>
      <c r="AI53" s="83">
        <f t="shared" si="11"/>
        <v>667</v>
      </c>
      <c r="AJ53" s="83">
        <v>207</v>
      </c>
      <c r="AK53" s="83">
        <v>510</v>
      </c>
      <c r="AL53" s="83">
        <f t="shared" si="12"/>
        <v>717</v>
      </c>
      <c r="AM53" s="83">
        <v>164</v>
      </c>
      <c r="AN53" s="83">
        <v>462</v>
      </c>
      <c r="AO53" s="83">
        <v>628</v>
      </c>
      <c r="AP53" s="83">
        <v>187</v>
      </c>
      <c r="AQ53" s="83">
        <v>426</v>
      </c>
      <c r="AR53" s="83">
        <v>613</v>
      </c>
      <c r="AS53" s="83"/>
      <c r="AT53" s="83"/>
      <c r="AU53" s="83"/>
      <c r="AV53" s="83"/>
      <c r="AW53" s="83"/>
      <c r="AX53" s="83"/>
      <c r="AY53" s="83"/>
      <c r="AZ53" s="83"/>
      <c r="BA53" s="83"/>
      <c r="BC53" s="42">
        <f t="shared" si="60"/>
        <v>28.238696049971196</v>
      </c>
      <c r="BD53" s="42">
        <f t="shared" si="61"/>
        <v>92.622923043905516</v>
      </c>
      <c r="BE53" s="42">
        <f t="shared" si="14"/>
        <v>60.430809546938363</v>
      </c>
      <c r="BF53" s="42">
        <f t="shared" si="58"/>
        <v>60.684385008709327</v>
      </c>
      <c r="BG53" s="42">
        <f t="shared" si="56"/>
        <v>176.43423048828456</v>
      </c>
      <c r="BH53" s="42">
        <f t="shared" si="15"/>
        <v>119.68309265606564</v>
      </c>
      <c r="BI53" s="42">
        <f t="shared" si="59"/>
        <v>73.439412484700114</v>
      </c>
      <c r="BJ53" s="42">
        <f t="shared" si="57"/>
        <v>250.36163347056862</v>
      </c>
      <c r="BK53" s="42">
        <f t="shared" si="16"/>
        <v>164.12595971959499</v>
      </c>
      <c r="BL53" s="42">
        <f t="shared" si="54"/>
        <v>95.350302764610788</v>
      </c>
      <c r="BM53" s="42">
        <f t="shared" si="51"/>
        <v>273.99512288681262</v>
      </c>
      <c r="BN53" s="42">
        <f t="shared" si="17"/>
        <v>187.96065430035344</v>
      </c>
      <c r="BO53" s="42">
        <f t="shared" si="55"/>
        <v>121.05686970713964</v>
      </c>
      <c r="BP53" s="42">
        <f t="shared" si="52"/>
        <v>297.23784972735183</v>
      </c>
      <c r="BQ53" s="42">
        <f t="shared" si="18"/>
        <v>211.8495219874944</v>
      </c>
      <c r="BR53" s="42">
        <f t="shared" si="19"/>
        <v>149.50396719455807</v>
      </c>
      <c r="BS53" s="42">
        <f t="shared" si="20"/>
        <v>379.09934538620075</v>
      </c>
      <c r="BT53" s="42">
        <f t="shared" si="50"/>
        <v>266.97136999028226</v>
      </c>
      <c r="BU53" s="42">
        <f t="shared" si="21"/>
        <v>173.47056782699204</v>
      </c>
      <c r="BV53" s="42">
        <f t="shared" si="22"/>
        <v>376.37856534583722</v>
      </c>
      <c r="BW53" s="42">
        <f t="shared" si="23"/>
        <v>277.0272401358327</v>
      </c>
      <c r="BX53" s="42">
        <f t="shared" si="24"/>
        <v>125.00698717916143</v>
      </c>
      <c r="BY53" s="42">
        <f t="shared" si="25"/>
        <v>366.89042578599413</v>
      </c>
      <c r="BZ53" s="42">
        <f t="shared" si="26"/>
        <v>245.94870648257779</v>
      </c>
      <c r="CA53" s="42">
        <f t="shared" si="27"/>
        <v>115.9553571874828</v>
      </c>
      <c r="CB53" s="42">
        <f t="shared" si="28"/>
        <v>372.85645026664736</v>
      </c>
      <c r="CC53" s="42">
        <f t="shared" si="29"/>
        <v>244.40590372706507</v>
      </c>
      <c r="CD53" s="42">
        <f t="shared" si="30"/>
        <v>148.88068347079326</v>
      </c>
      <c r="CE53" s="42">
        <f t="shared" si="31"/>
        <v>380.58240940216024</v>
      </c>
      <c r="CF53" s="42">
        <f t="shared" si="32"/>
        <v>266.21049362327267</v>
      </c>
      <c r="CG53" s="42">
        <f t="shared" si="33"/>
        <v>183.47191318265214</v>
      </c>
      <c r="CH53" s="42">
        <f t="shared" si="34"/>
        <v>467.46301284303394</v>
      </c>
      <c r="CI53" s="42">
        <f t="shared" si="35"/>
        <v>325.46746301284304</v>
      </c>
      <c r="CJ53" s="42">
        <f t="shared" si="36"/>
        <v>209.11203151833519</v>
      </c>
      <c r="CK53" s="42">
        <f t="shared" si="37"/>
        <v>515.20355591473879</v>
      </c>
      <c r="CL53" s="42">
        <f t="shared" si="49"/>
        <v>362.15779371653707</v>
      </c>
      <c r="CM53" s="42">
        <f t="shared" si="47"/>
        <v>168.45824752063356</v>
      </c>
      <c r="CN53" s="42">
        <f t="shared" si="48"/>
        <v>474.55920947885795</v>
      </c>
      <c r="CO53" s="42">
        <f t="shared" si="41"/>
        <v>322.53591293584719</v>
      </c>
      <c r="CP53" s="42">
        <f t="shared" si="42"/>
        <v>183.72961289054825</v>
      </c>
      <c r="CQ53" s="42">
        <f t="shared" si="43"/>
        <v>418.54981332285325</v>
      </c>
      <c r="CR53" s="42">
        <f t="shared" si="44"/>
        <v>301.13971310670075</v>
      </c>
      <c r="CS53" s="42"/>
      <c r="CT53" s="42"/>
      <c r="CU53" s="42"/>
      <c r="CV53" s="42"/>
      <c r="CW53" s="42"/>
      <c r="CX53" s="42"/>
      <c r="CY53" s="42"/>
      <c r="CZ53" s="42"/>
      <c r="DA53" s="42"/>
      <c r="DB53" s="43"/>
      <c r="DC53" s="44">
        <v>177062</v>
      </c>
      <c r="DD53" s="44">
        <v>177970</v>
      </c>
      <c r="DE53" s="44">
        <v>179740</v>
      </c>
      <c r="DF53" s="44">
        <v>182485</v>
      </c>
      <c r="DG53" s="44">
        <v>185037</v>
      </c>
      <c r="DH53" s="11">
        <v>187286</v>
      </c>
      <c r="DI53" s="11">
        <v>190234</v>
      </c>
      <c r="DJ53" s="11">
        <v>196789</v>
      </c>
      <c r="DK53" s="11">
        <v>200077</v>
      </c>
      <c r="DL53" s="11">
        <v>202847</v>
      </c>
      <c r="DM53" s="11">
        <v>204936</v>
      </c>
      <c r="DN53" s="11">
        <v>197980</v>
      </c>
      <c r="DO53" s="11">
        <v>194707</v>
      </c>
      <c r="DP53" s="11">
        <v>203560</v>
      </c>
    </row>
    <row r="54" spans="1:120" s="32" customFormat="1" ht="17.25" customHeight="1">
      <c r="A54" s="38">
        <v>50</v>
      </c>
      <c r="B54" s="130" t="s">
        <v>8</v>
      </c>
      <c r="C54" s="83">
        <v>59</v>
      </c>
      <c r="D54" s="83">
        <v>160</v>
      </c>
      <c r="E54" s="83">
        <v>223</v>
      </c>
      <c r="F54" s="83">
        <v>67</v>
      </c>
      <c r="G54" s="83">
        <v>199</v>
      </c>
      <c r="H54" s="83">
        <v>271</v>
      </c>
      <c r="I54" s="83">
        <v>77</v>
      </c>
      <c r="J54" s="83">
        <v>206</v>
      </c>
      <c r="K54" s="83">
        <v>283</v>
      </c>
      <c r="L54" s="83">
        <v>83</v>
      </c>
      <c r="M54" s="83">
        <v>245</v>
      </c>
      <c r="N54" s="83">
        <v>330</v>
      </c>
      <c r="O54" s="83">
        <v>92</v>
      </c>
      <c r="P54" s="83">
        <v>258</v>
      </c>
      <c r="Q54" s="83">
        <v>357</v>
      </c>
      <c r="R54" s="83">
        <v>81</v>
      </c>
      <c r="S54" s="83">
        <v>294</v>
      </c>
      <c r="T54" s="83">
        <v>380</v>
      </c>
      <c r="U54" s="83">
        <v>109</v>
      </c>
      <c r="V54" s="83">
        <v>257</v>
      </c>
      <c r="W54" s="83">
        <v>368</v>
      </c>
      <c r="X54" s="83">
        <v>75</v>
      </c>
      <c r="Y54" s="83">
        <v>259</v>
      </c>
      <c r="Z54" s="83">
        <v>336</v>
      </c>
      <c r="AA54" s="83">
        <v>95</v>
      </c>
      <c r="AB54" s="83">
        <v>275</v>
      </c>
      <c r="AC54" s="83">
        <v>371</v>
      </c>
      <c r="AD54" s="83">
        <v>96</v>
      </c>
      <c r="AE54" s="83">
        <v>270</v>
      </c>
      <c r="AF54" s="83">
        <v>368</v>
      </c>
      <c r="AG54" s="83">
        <v>92</v>
      </c>
      <c r="AH54" s="83">
        <v>258</v>
      </c>
      <c r="AI54" s="83">
        <f t="shared" si="11"/>
        <v>350</v>
      </c>
      <c r="AJ54" s="83">
        <v>101</v>
      </c>
      <c r="AK54" s="83">
        <v>287</v>
      </c>
      <c r="AL54" s="83">
        <f t="shared" si="12"/>
        <v>388</v>
      </c>
      <c r="AM54" s="83">
        <v>106</v>
      </c>
      <c r="AN54" s="83">
        <v>266</v>
      </c>
      <c r="AO54" s="83">
        <v>373</v>
      </c>
      <c r="AP54" s="83">
        <v>90</v>
      </c>
      <c r="AQ54" s="83">
        <v>275</v>
      </c>
      <c r="AR54" s="83">
        <v>365</v>
      </c>
      <c r="AS54" s="83"/>
      <c r="AT54" s="83"/>
      <c r="AU54" s="83"/>
      <c r="AV54" s="83"/>
      <c r="AW54" s="83"/>
      <c r="AX54" s="83"/>
      <c r="AY54" s="83"/>
      <c r="AZ54" s="83"/>
      <c r="BA54" s="83"/>
      <c r="BC54" s="42">
        <f t="shared" si="60"/>
        <v>105.82295281910552</v>
      </c>
      <c r="BD54" s="42">
        <f t="shared" si="61"/>
        <v>286.9774991704557</v>
      </c>
      <c r="BE54" s="42">
        <f t="shared" si="14"/>
        <v>199.98744473441127</v>
      </c>
      <c r="BF54" s="42">
        <f t="shared" si="58"/>
        <v>119.35512603545024</v>
      </c>
      <c r="BG54" s="42">
        <f t="shared" si="56"/>
        <v>354.50253852320299</v>
      </c>
      <c r="BH54" s="42">
        <f t="shared" si="15"/>
        <v>241.38238175826135</v>
      </c>
      <c r="BI54" s="42">
        <f t="shared" si="59"/>
        <v>135.97753721722853</v>
      </c>
      <c r="BJ54" s="42">
        <f t="shared" si="57"/>
        <v>363.78406060713087</v>
      </c>
      <c r="BK54" s="42">
        <f t="shared" si="16"/>
        <v>249.8807989121797</v>
      </c>
      <c r="BL54" s="42">
        <f t="shared" si="54"/>
        <v>144.22617444416449</v>
      </c>
      <c r="BM54" s="42">
        <f t="shared" si="51"/>
        <v>425.72786432313609</v>
      </c>
      <c r="BN54" s="42">
        <f t="shared" si="17"/>
        <v>286.71468413598961</v>
      </c>
      <c r="BO54" s="42">
        <f t="shared" si="55"/>
        <v>156.81328140313798</v>
      </c>
      <c r="BP54" s="42">
        <f t="shared" si="52"/>
        <v>439.7589848044521</v>
      </c>
      <c r="BQ54" s="42">
        <f t="shared" si="18"/>
        <v>304.25185576587097</v>
      </c>
      <c r="BR54" s="42">
        <f t="shared" si="19"/>
        <v>135.47076089410703</v>
      </c>
      <c r="BS54" s="42">
        <f t="shared" si="20"/>
        <v>491.70868768972184</v>
      </c>
      <c r="BT54" s="42">
        <f t="shared" si="50"/>
        <v>317.77092061580657</v>
      </c>
      <c r="BU54" s="42">
        <f t="shared" si="21"/>
        <v>179.1245901908745</v>
      </c>
      <c r="BV54" s="42">
        <f t="shared" si="22"/>
        <v>422.33963008307109</v>
      </c>
      <c r="BW54" s="42">
        <f t="shared" si="23"/>
        <v>302.37545500110929</v>
      </c>
      <c r="BX54" s="42">
        <f t="shared" si="24"/>
        <v>119.59338249950169</v>
      </c>
      <c r="BY54" s="42">
        <f t="shared" si="25"/>
        <v>412.99581423161254</v>
      </c>
      <c r="BZ54" s="42">
        <f t="shared" si="26"/>
        <v>267.8891767988838</v>
      </c>
      <c r="CA54" s="42">
        <f t="shared" si="27"/>
        <v>148.57330528686379</v>
      </c>
      <c r="CB54" s="42">
        <f t="shared" si="28"/>
        <v>430.08062056723725</v>
      </c>
      <c r="CC54" s="42">
        <f t="shared" si="29"/>
        <v>290.10892769171824</v>
      </c>
      <c r="CD54" s="42">
        <f t="shared" si="30"/>
        <v>147.35904953413049</v>
      </c>
      <c r="CE54" s="42">
        <f t="shared" si="31"/>
        <v>414.44732681474204</v>
      </c>
      <c r="CF54" s="42">
        <f t="shared" si="32"/>
        <v>282.43817827375017</v>
      </c>
      <c r="CG54" s="42">
        <f t="shared" si="33"/>
        <v>139.65526401675865</v>
      </c>
      <c r="CH54" s="42">
        <f t="shared" si="34"/>
        <v>391.64193604699705</v>
      </c>
      <c r="CI54" s="42">
        <f t="shared" si="35"/>
        <v>265.64860003187783</v>
      </c>
      <c r="CJ54" s="42">
        <f t="shared" si="36"/>
        <v>156.13043847919678</v>
      </c>
      <c r="CK54" s="42">
        <f t="shared" si="37"/>
        <v>443.65778062900472</v>
      </c>
      <c r="CL54" s="42">
        <f t="shared" si="49"/>
        <v>299.89410955410074</v>
      </c>
      <c r="CM54" s="42">
        <f t="shared" si="47"/>
        <v>172.41239092069844</v>
      </c>
      <c r="CN54" s="42">
        <f t="shared" si="48"/>
        <v>432.65750929156394</v>
      </c>
      <c r="CO54" s="42">
        <f t="shared" si="41"/>
        <v>303.34821610104018</v>
      </c>
      <c r="CP54" s="42">
        <f t="shared" si="42"/>
        <v>142.30823964707557</v>
      </c>
      <c r="CQ54" s="42">
        <f t="shared" si="43"/>
        <v>434.83073225495315</v>
      </c>
      <c r="CR54" s="42">
        <f t="shared" si="44"/>
        <v>288.56948595101437</v>
      </c>
      <c r="CS54" s="42"/>
      <c r="CT54" s="42"/>
      <c r="CU54" s="42"/>
      <c r="CV54" s="42"/>
      <c r="CW54" s="42"/>
      <c r="CX54" s="42"/>
      <c r="CY54" s="42"/>
      <c r="CZ54" s="42"/>
      <c r="DA54" s="42"/>
      <c r="DB54" s="43"/>
      <c r="DC54" s="44">
        <v>111507</v>
      </c>
      <c r="DD54" s="44">
        <v>112270</v>
      </c>
      <c r="DE54" s="44">
        <v>113254</v>
      </c>
      <c r="DF54" s="44">
        <v>115097</v>
      </c>
      <c r="DG54" s="44">
        <v>117337</v>
      </c>
      <c r="DH54" s="11">
        <v>119583</v>
      </c>
      <c r="DI54" s="11">
        <v>121703</v>
      </c>
      <c r="DJ54" s="11">
        <v>125425</v>
      </c>
      <c r="DK54" s="11">
        <v>127883</v>
      </c>
      <c r="DL54" s="11">
        <v>130294</v>
      </c>
      <c r="DM54" s="11">
        <v>131753</v>
      </c>
      <c r="DN54" s="11">
        <v>129379</v>
      </c>
      <c r="DO54" s="11">
        <v>122961</v>
      </c>
      <c r="DP54" s="11">
        <v>126486</v>
      </c>
    </row>
    <row r="55" spans="1:120" s="32" customFormat="1" ht="17.25" customHeight="1">
      <c r="A55" s="38">
        <v>51</v>
      </c>
      <c r="B55" s="130" t="s">
        <v>67</v>
      </c>
      <c r="C55" s="83">
        <v>10</v>
      </c>
      <c r="D55" s="83">
        <v>34</v>
      </c>
      <c r="E55" s="83">
        <v>44</v>
      </c>
      <c r="F55" s="83">
        <v>20</v>
      </c>
      <c r="G55" s="83">
        <v>63</v>
      </c>
      <c r="H55" s="83">
        <v>86</v>
      </c>
      <c r="I55" s="83">
        <v>29</v>
      </c>
      <c r="J55" s="83">
        <v>73</v>
      </c>
      <c r="K55" s="83">
        <v>103</v>
      </c>
      <c r="L55" s="83">
        <v>37</v>
      </c>
      <c r="M55" s="83">
        <v>66</v>
      </c>
      <c r="N55" s="83">
        <v>103</v>
      </c>
      <c r="O55" s="83">
        <v>38</v>
      </c>
      <c r="P55" s="83">
        <v>92</v>
      </c>
      <c r="Q55" s="83">
        <v>132</v>
      </c>
      <c r="R55" s="83">
        <v>60</v>
      </c>
      <c r="S55" s="83">
        <v>127</v>
      </c>
      <c r="T55" s="83">
        <v>193</v>
      </c>
      <c r="U55" s="83">
        <v>40</v>
      </c>
      <c r="V55" s="83">
        <v>135</v>
      </c>
      <c r="W55" s="83">
        <v>177</v>
      </c>
      <c r="X55" s="83">
        <v>53</v>
      </c>
      <c r="Y55" s="83">
        <v>130</v>
      </c>
      <c r="Z55" s="83">
        <v>184</v>
      </c>
      <c r="AA55" s="83">
        <v>35</v>
      </c>
      <c r="AB55" s="83">
        <v>127</v>
      </c>
      <c r="AC55" s="83">
        <v>162</v>
      </c>
      <c r="AD55" s="83">
        <v>50</v>
      </c>
      <c r="AE55" s="83">
        <v>112</v>
      </c>
      <c r="AF55" s="83">
        <v>162</v>
      </c>
      <c r="AG55" s="83">
        <v>44</v>
      </c>
      <c r="AH55" s="83">
        <v>124</v>
      </c>
      <c r="AI55" s="83">
        <f t="shared" si="11"/>
        <v>168</v>
      </c>
      <c r="AJ55" s="83">
        <v>41</v>
      </c>
      <c r="AK55" s="83">
        <v>114</v>
      </c>
      <c r="AL55" s="83">
        <f t="shared" si="12"/>
        <v>155</v>
      </c>
      <c r="AM55" s="83">
        <v>44</v>
      </c>
      <c r="AN55" s="83">
        <v>122</v>
      </c>
      <c r="AO55" s="83">
        <v>166</v>
      </c>
      <c r="AP55" s="83">
        <v>58</v>
      </c>
      <c r="AQ55" s="83">
        <v>116</v>
      </c>
      <c r="AR55" s="83">
        <v>174</v>
      </c>
      <c r="AS55" s="83"/>
      <c r="AT55" s="83"/>
      <c r="AU55" s="83"/>
      <c r="AV55" s="83"/>
      <c r="AW55" s="83"/>
      <c r="AX55" s="83"/>
      <c r="AY55" s="83"/>
      <c r="AZ55" s="83"/>
      <c r="BA55" s="83"/>
      <c r="BC55" s="42">
        <f t="shared" si="60"/>
        <v>71.51796888968353</v>
      </c>
      <c r="BD55" s="42">
        <f t="shared" si="61"/>
        <v>243.16109422492403</v>
      </c>
      <c r="BE55" s="42">
        <f t="shared" si="14"/>
        <v>157.33953155730379</v>
      </c>
      <c r="BF55" s="42">
        <f t="shared" si="58"/>
        <v>139.86013986013987</v>
      </c>
      <c r="BG55" s="42">
        <f t="shared" si="56"/>
        <v>440.55944055944059</v>
      </c>
      <c r="BH55" s="42">
        <f t="shared" si="15"/>
        <v>300.69930069930069</v>
      </c>
      <c r="BI55" s="42">
        <f t="shared" si="59"/>
        <v>197.64192734955361</v>
      </c>
      <c r="BJ55" s="42">
        <f t="shared" si="57"/>
        <v>497.51243781094524</v>
      </c>
      <c r="BK55" s="42">
        <f t="shared" si="16"/>
        <v>350.9848020173107</v>
      </c>
      <c r="BL55" s="42">
        <f t="shared" si="54"/>
        <v>244.06332453825857</v>
      </c>
      <c r="BM55" s="42">
        <f t="shared" si="51"/>
        <v>435.35620052770446</v>
      </c>
      <c r="BN55" s="42">
        <f t="shared" si="17"/>
        <v>339.70976253298153</v>
      </c>
      <c r="BO55" s="42">
        <f t="shared" si="55"/>
        <v>245.74791437625299</v>
      </c>
      <c r="BP55" s="42">
        <f t="shared" si="52"/>
        <v>594.96863480566515</v>
      </c>
      <c r="BQ55" s="42">
        <f t="shared" si="18"/>
        <v>426.82532496928155</v>
      </c>
      <c r="BR55" s="42">
        <f t="shared" si="19"/>
        <v>381.00076200152398</v>
      </c>
      <c r="BS55" s="42">
        <f t="shared" si="20"/>
        <v>806.45161290322574</v>
      </c>
      <c r="BT55" s="42">
        <f t="shared" si="50"/>
        <v>612.77622555245114</v>
      </c>
      <c r="BU55" s="42">
        <f t="shared" si="21"/>
        <v>247.38697507576228</v>
      </c>
      <c r="BV55" s="42">
        <f t="shared" si="22"/>
        <v>834.93104088069765</v>
      </c>
      <c r="BW55" s="42">
        <f t="shared" si="23"/>
        <v>547.34368235512397</v>
      </c>
      <c r="BX55" s="42">
        <f t="shared" si="24"/>
        <v>317.19432641091629</v>
      </c>
      <c r="BY55" s="42">
        <f t="shared" si="25"/>
        <v>778.02381949847381</v>
      </c>
      <c r="BZ55" s="42">
        <f t="shared" si="26"/>
        <v>550.60147226045842</v>
      </c>
      <c r="CA55" s="42">
        <f t="shared" si="27"/>
        <v>204.93003103226184</v>
      </c>
      <c r="CB55" s="42">
        <f t="shared" si="28"/>
        <v>743.60325545992146</v>
      </c>
      <c r="CC55" s="42">
        <f t="shared" si="29"/>
        <v>474.26664324609175</v>
      </c>
      <c r="CD55" s="42">
        <f t="shared" si="30"/>
        <v>285.3148449313818</v>
      </c>
      <c r="CE55" s="42">
        <f t="shared" si="31"/>
        <v>639.10525264629518</v>
      </c>
      <c r="CF55" s="42">
        <f t="shared" si="32"/>
        <v>462.21004878883849</v>
      </c>
      <c r="CG55" s="42">
        <f t="shared" si="33"/>
        <v>244.35620470385695</v>
      </c>
      <c r="CH55" s="42">
        <f t="shared" si="34"/>
        <v>688.64021325632416</v>
      </c>
      <c r="CI55" s="42">
        <f t="shared" si="35"/>
        <v>466.49820898009051</v>
      </c>
      <c r="CJ55" s="42">
        <f t="shared" si="36"/>
        <v>222.98969352514075</v>
      </c>
      <c r="CK55" s="42">
        <f t="shared" si="37"/>
        <v>620.02012346014749</v>
      </c>
      <c r="CL55" s="42">
        <f t="shared" si="49"/>
        <v>421.50490849264401</v>
      </c>
      <c r="CM55" s="42">
        <f t="shared" si="47"/>
        <v>228.66645878806776</v>
      </c>
      <c r="CN55" s="42">
        <f t="shared" si="48"/>
        <v>634.02972663964249</v>
      </c>
      <c r="CO55" s="42">
        <f t="shared" si="41"/>
        <v>431.34809271385512</v>
      </c>
      <c r="CP55" s="42">
        <f t="shared" si="42"/>
        <v>296.73590504451039</v>
      </c>
      <c r="CQ55" s="42">
        <f t="shared" si="43"/>
        <v>593.47181008902078</v>
      </c>
      <c r="CR55" s="42">
        <f t="shared" si="44"/>
        <v>445.10385756676561</v>
      </c>
      <c r="CS55" s="42"/>
      <c r="CT55" s="42"/>
      <c r="CU55" s="42"/>
      <c r="CV55" s="42"/>
      <c r="CW55" s="42"/>
      <c r="CX55" s="42"/>
      <c r="CY55" s="42"/>
      <c r="CZ55" s="42"/>
      <c r="DA55" s="42"/>
      <c r="DB55" s="43"/>
      <c r="DC55" s="44">
        <v>27965</v>
      </c>
      <c r="DD55" s="44">
        <v>28600</v>
      </c>
      <c r="DE55" s="44">
        <v>29346</v>
      </c>
      <c r="DF55" s="44">
        <v>30320</v>
      </c>
      <c r="DG55" s="44">
        <v>30926</v>
      </c>
      <c r="DH55" s="11">
        <v>31496</v>
      </c>
      <c r="DI55" s="11">
        <v>32338</v>
      </c>
      <c r="DJ55" s="11">
        <v>33418</v>
      </c>
      <c r="DK55" s="11">
        <v>34158</v>
      </c>
      <c r="DL55" s="11">
        <v>35049</v>
      </c>
      <c r="DM55" s="11">
        <v>36013</v>
      </c>
      <c r="DN55" s="11">
        <v>36773</v>
      </c>
      <c r="DO55" s="11">
        <v>38484</v>
      </c>
      <c r="DP55" s="11">
        <v>39092</v>
      </c>
    </row>
    <row r="56" spans="1:120" s="32" customFormat="1" ht="17.25" customHeight="1">
      <c r="A56" s="38">
        <v>52</v>
      </c>
      <c r="B56" s="130" t="s">
        <v>9</v>
      </c>
      <c r="C56" s="83">
        <v>88</v>
      </c>
      <c r="D56" s="83">
        <v>234</v>
      </c>
      <c r="E56" s="83">
        <v>326</v>
      </c>
      <c r="F56" s="83">
        <v>97</v>
      </c>
      <c r="G56" s="83">
        <v>286</v>
      </c>
      <c r="H56" s="83">
        <v>385</v>
      </c>
      <c r="I56" s="83">
        <v>121</v>
      </c>
      <c r="J56" s="83">
        <v>404</v>
      </c>
      <c r="K56" s="83">
        <v>533</v>
      </c>
      <c r="L56" s="83">
        <v>118</v>
      </c>
      <c r="M56" s="83">
        <v>391</v>
      </c>
      <c r="N56" s="83">
        <v>514</v>
      </c>
      <c r="O56" s="83">
        <v>159</v>
      </c>
      <c r="P56" s="83">
        <v>432</v>
      </c>
      <c r="Q56" s="83">
        <v>597</v>
      </c>
      <c r="R56" s="83">
        <v>166</v>
      </c>
      <c r="S56" s="83">
        <v>526</v>
      </c>
      <c r="T56" s="83">
        <v>700</v>
      </c>
      <c r="U56" s="83">
        <v>154</v>
      </c>
      <c r="V56" s="83">
        <v>479</v>
      </c>
      <c r="W56" s="83">
        <v>641</v>
      </c>
      <c r="X56" s="83">
        <v>162</v>
      </c>
      <c r="Y56" s="83">
        <v>503</v>
      </c>
      <c r="Z56" s="83">
        <v>667</v>
      </c>
      <c r="AA56" s="83">
        <v>194</v>
      </c>
      <c r="AB56" s="83">
        <v>529</v>
      </c>
      <c r="AC56" s="83">
        <v>724</v>
      </c>
      <c r="AD56" s="83">
        <v>194</v>
      </c>
      <c r="AE56" s="83">
        <v>540</v>
      </c>
      <c r="AF56" s="83">
        <v>735</v>
      </c>
      <c r="AG56" s="83">
        <v>151</v>
      </c>
      <c r="AH56" s="83">
        <v>457</v>
      </c>
      <c r="AI56" s="83">
        <f t="shared" si="11"/>
        <v>608</v>
      </c>
      <c r="AJ56" s="83">
        <v>164</v>
      </c>
      <c r="AK56" s="83">
        <v>483</v>
      </c>
      <c r="AL56" s="83">
        <f t="shared" si="12"/>
        <v>647</v>
      </c>
      <c r="AM56" s="83">
        <v>154</v>
      </c>
      <c r="AN56" s="83">
        <v>482</v>
      </c>
      <c r="AO56" s="83">
        <v>636</v>
      </c>
      <c r="AP56" s="83">
        <v>120</v>
      </c>
      <c r="AQ56" s="83">
        <v>467</v>
      </c>
      <c r="AR56" s="83">
        <v>587</v>
      </c>
      <c r="AS56" s="83"/>
      <c r="AT56" s="83"/>
      <c r="AU56" s="83"/>
      <c r="AV56" s="83"/>
      <c r="AW56" s="83"/>
      <c r="AX56" s="83"/>
      <c r="AY56" s="83"/>
      <c r="AZ56" s="83"/>
      <c r="BA56" s="83"/>
      <c r="BC56" s="42">
        <f t="shared" si="60"/>
        <v>115.13200931522621</v>
      </c>
      <c r="BD56" s="42">
        <f t="shared" si="61"/>
        <v>306.14647931548791</v>
      </c>
      <c r="BE56" s="42">
        <f t="shared" si="14"/>
        <v>213.25588089070308</v>
      </c>
      <c r="BF56" s="42">
        <f t="shared" si="58"/>
        <v>125.09107791110794</v>
      </c>
      <c r="BG56" s="42">
        <f t="shared" si="56"/>
        <v>368.82524002656572</v>
      </c>
      <c r="BH56" s="42">
        <f t="shared" si="15"/>
        <v>248.24775771018847</v>
      </c>
      <c r="BI56" s="42">
        <f t="shared" si="59"/>
        <v>154.96628522761472</v>
      </c>
      <c r="BJ56" s="42">
        <f t="shared" si="57"/>
        <v>517.40809282608552</v>
      </c>
      <c r="BK56" s="42">
        <f t="shared" si="16"/>
        <v>341.31004143106884</v>
      </c>
      <c r="BL56" s="42">
        <f t="shared" si="54"/>
        <v>147.47327046972737</v>
      </c>
      <c r="BM56" s="42">
        <f t="shared" si="51"/>
        <v>488.66143011579157</v>
      </c>
      <c r="BN56" s="42">
        <f t="shared" si="17"/>
        <v>321.19178398915193</v>
      </c>
      <c r="BO56" s="42">
        <f t="shared" si="55"/>
        <v>194.50968878449794</v>
      </c>
      <c r="BP56" s="42">
        <f t="shared" si="52"/>
        <v>528.47915443335296</v>
      </c>
      <c r="BQ56" s="42">
        <f t="shared" si="18"/>
        <v>365.16441573693481</v>
      </c>
      <c r="BR56" s="42">
        <f t="shared" si="19"/>
        <v>199.07657252503449</v>
      </c>
      <c r="BS56" s="42">
        <f t="shared" si="20"/>
        <v>630.80889848294055</v>
      </c>
      <c r="BT56" s="42">
        <f t="shared" si="50"/>
        <v>419.73976134796425</v>
      </c>
      <c r="BU56" s="42">
        <f t="shared" si="21"/>
        <v>180.52340063886527</v>
      </c>
      <c r="BV56" s="42">
        <f t="shared" si="22"/>
        <v>561.49810977932771</v>
      </c>
      <c r="BW56" s="42">
        <f t="shared" si="23"/>
        <v>375.69967470620986</v>
      </c>
      <c r="BX56" s="42">
        <f t="shared" si="24"/>
        <v>183.47688700881707</v>
      </c>
      <c r="BY56" s="42">
        <f t="shared" si="25"/>
        <v>569.68440842861105</v>
      </c>
      <c r="BZ56" s="42">
        <f t="shared" si="26"/>
        <v>377.71322109531172</v>
      </c>
      <c r="CA56" s="42">
        <f t="shared" si="27"/>
        <v>213.50942357958453</v>
      </c>
      <c r="CB56" s="42">
        <f t="shared" si="28"/>
        <v>582.19837666804233</v>
      </c>
      <c r="CC56" s="42">
        <f t="shared" si="29"/>
        <v>398.40418214334846</v>
      </c>
      <c r="CD56" s="42">
        <f t="shared" si="30"/>
        <v>208.86379173911405</v>
      </c>
      <c r="CE56" s="42">
        <f t="shared" si="31"/>
        <v>581.37344092330716</v>
      </c>
      <c r="CF56" s="42">
        <f t="shared" si="32"/>
        <v>395.65692507280625</v>
      </c>
      <c r="CG56" s="42">
        <f t="shared" si="33"/>
        <v>159.9898284612369</v>
      </c>
      <c r="CH56" s="42">
        <f t="shared" si="34"/>
        <v>484.20762653500179</v>
      </c>
      <c r="CI56" s="42">
        <f t="shared" si="35"/>
        <v>322.09872749811933</v>
      </c>
      <c r="CJ56" s="42">
        <f t="shared" si="36"/>
        <v>177.57854331454683</v>
      </c>
      <c r="CK56" s="42">
        <f t="shared" si="37"/>
        <v>522.99046598125676</v>
      </c>
      <c r="CL56" s="42">
        <f t="shared" si="49"/>
        <v>350.28450464790183</v>
      </c>
      <c r="CM56" s="42">
        <f t="shared" si="47"/>
        <v>176.50227504555824</v>
      </c>
      <c r="CN56" s="42">
        <f t="shared" si="48"/>
        <v>552.42919851921465</v>
      </c>
      <c r="CO56" s="42">
        <f t="shared" si="41"/>
        <v>364.46573678238644</v>
      </c>
      <c r="CP56" s="42">
        <f t="shared" si="42"/>
        <v>132.43352113142373</v>
      </c>
      <c r="CQ56" s="42">
        <f t="shared" si="43"/>
        <v>515.38711973645729</v>
      </c>
      <c r="CR56" s="42">
        <f t="shared" si="44"/>
        <v>323.91032043394051</v>
      </c>
      <c r="CS56" s="42"/>
      <c r="CT56" s="42"/>
      <c r="CU56" s="42"/>
      <c r="CV56" s="42"/>
      <c r="CW56" s="42"/>
      <c r="CX56" s="42"/>
      <c r="CY56" s="42"/>
      <c r="CZ56" s="42"/>
      <c r="DA56" s="42"/>
      <c r="DB56" s="43"/>
      <c r="DC56" s="44">
        <v>152868</v>
      </c>
      <c r="DD56" s="44">
        <v>155087</v>
      </c>
      <c r="DE56" s="44">
        <v>156163</v>
      </c>
      <c r="DF56" s="44">
        <v>160029</v>
      </c>
      <c r="DG56" s="44">
        <v>163488</v>
      </c>
      <c r="DH56" s="11">
        <v>166770</v>
      </c>
      <c r="DI56" s="11">
        <v>170615</v>
      </c>
      <c r="DJ56" s="11">
        <v>176589</v>
      </c>
      <c r="DK56" s="11">
        <v>181725</v>
      </c>
      <c r="DL56" s="11">
        <v>185767</v>
      </c>
      <c r="DM56" s="11">
        <v>188762</v>
      </c>
      <c r="DN56" s="11">
        <v>184707</v>
      </c>
      <c r="DO56" s="11">
        <v>174502</v>
      </c>
      <c r="DP56" s="11">
        <v>181223</v>
      </c>
    </row>
    <row r="57" spans="1:120" s="32" customFormat="1" ht="17.25" customHeight="1">
      <c r="A57" s="38">
        <v>53</v>
      </c>
      <c r="B57" s="130" t="s">
        <v>46</v>
      </c>
      <c r="C57" s="83">
        <v>82</v>
      </c>
      <c r="D57" s="83">
        <v>204</v>
      </c>
      <c r="E57" s="83">
        <v>290</v>
      </c>
      <c r="F57" s="83">
        <v>90</v>
      </c>
      <c r="G57" s="83">
        <v>276</v>
      </c>
      <c r="H57" s="83">
        <v>372</v>
      </c>
      <c r="I57" s="83">
        <v>142</v>
      </c>
      <c r="J57" s="83">
        <v>377</v>
      </c>
      <c r="K57" s="83">
        <v>528</v>
      </c>
      <c r="L57" s="83">
        <v>122</v>
      </c>
      <c r="M57" s="83">
        <v>387</v>
      </c>
      <c r="N57" s="83">
        <v>523</v>
      </c>
      <c r="O57" s="83">
        <v>120</v>
      </c>
      <c r="P57" s="83">
        <v>407</v>
      </c>
      <c r="Q57" s="83">
        <v>532</v>
      </c>
      <c r="R57" s="83">
        <v>164</v>
      </c>
      <c r="S57" s="83">
        <v>480</v>
      </c>
      <c r="T57" s="83">
        <v>651</v>
      </c>
      <c r="U57" s="83">
        <v>178</v>
      </c>
      <c r="V57" s="83">
        <v>466</v>
      </c>
      <c r="W57" s="83">
        <v>649</v>
      </c>
      <c r="X57" s="83">
        <v>169</v>
      </c>
      <c r="Y57" s="83">
        <v>394</v>
      </c>
      <c r="Z57" s="83">
        <v>563</v>
      </c>
      <c r="AA57" s="83">
        <v>131</v>
      </c>
      <c r="AB57" s="83">
        <v>446</v>
      </c>
      <c r="AC57" s="83">
        <v>581</v>
      </c>
      <c r="AD57" s="83">
        <v>144</v>
      </c>
      <c r="AE57" s="83">
        <v>474</v>
      </c>
      <c r="AF57" s="83">
        <v>620</v>
      </c>
      <c r="AG57" s="83">
        <v>168</v>
      </c>
      <c r="AH57" s="83">
        <v>459</v>
      </c>
      <c r="AI57" s="83">
        <f t="shared" si="11"/>
        <v>627</v>
      </c>
      <c r="AJ57" s="83">
        <v>198</v>
      </c>
      <c r="AK57" s="83">
        <v>407</v>
      </c>
      <c r="AL57" s="83">
        <f t="shared" si="12"/>
        <v>605</v>
      </c>
      <c r="AM57" s="83">
        <v>192</v>
      </c>
      <c r="AN57" s="83">
        <v>369</v>
      </c>
      <c r="AO57" s="83">
        <v>562</v>
      </c>
      <c r="AP57" s="83">
        <v>223</v>
      </c>
      <c r="AQ57" s="83">
        <v>455</v>
      </c>
      <c r="AR57" s="83">
        <v>678</v>
      </c>
      <c r="AS57" s="83"/>
      <c r="AT57" s="83"/>
      <c r="AU57" s="83"/>
      <c r="AV57" s="83"/>
      <c r="AW57" s="83"/>
      <c r="AX57" s="83"/>
      <c r="AY57" s="83"/>
      <c r="AZ57" s="83"/>
      <c r="BA57" s="83"/>
      <c r="BC57" s="42">
        <f t="shared" si="60"/>
        <v>110.24691275032434</v>
      </c>
      <c r="BD57" s="42">
        <f t="shared" si="61"/>
        <v>274.27280733007518</v>
      </c>
      <c r="BE57" s="42">
        <f t="shared" si="14"/>
        <v>194.94880913167111</v>
      </c>
      <c r="BF57" s="42">
        <f t="shared" si="58"/>
        <v>120.67902062270375</v>
      </c>
      <c r="BG57" s="42">
        <f t="shared" si="56"/>
        <v>370.08232990962483</v>
      </c>
      <c r="BH57" s="42">
        <f t="shared" si="15"/>
        <v>249.40330928692106</v>
      </c>
      <c r="BI57" s="42">
        <f t="shared" si="59"/>
        <v>188.35764075422642</v>
      </c>
      <c r="BJ57" s="42">
        <f t="shared" si="57"/>
        <v>500.07627157988287</v>
      </c>
      <c r="BK57" s="42">
        <f t="shared" si="16"/>
        <v>350.18603633180129</v>
      </c>
      <c r="BL57" s="42">
        <f t="shared" si="54"/>
        <v>160.25220018389595</v>
      </c>
      <c r="BM57" s="42">
        <f t="shared" si="51"/>
        <v>508.34099566530932</v>
      </c>
      <c r="BN57" s="42">
        <f t="shared" si="17"/>
        <v>343.49139629580981</v>
      </c>
      <c r="BO57" s="42">
        <f t="shared" si="55"/>
        <v>156.04681404421328</v>
      </c>
      <c r="BP57" s="42">
        <f t="shared" si="52"/>
        <v>529.25877763328992</v>
      </c>
      <c r="BQ57" s="42">
        <f t="shared" si="18"/>
        <v>345.9037711313394</v>
      </c>
      <c r="BR57" s="42">
        <f t="shared" si="19"/>
        <v>211.59242653936712</v>
      </c>
      <c r="BS57" s="42">
        <f t="shared" si="20"/>
        <v>619.29490694448918</v>
      </c>
      <c r="BT57" s="42">
        <f t="shared" si="50"/>
        <v>419.95935877173173</v>
      </c>
      <c r="BU57" s="42">
        <f t="shared" si="21"/>
        <v>226.69239243254947</v>
      </c>
      <c r="BV57" s="42">
        <f t="shared" si="22"/>
        <v>593.47558917734852</v>
      </c>
      <c r="BW57" s="42">
        <f t="shared" si="23"/>
        <v>413.26787272113648</v>
      </c>
      <c r="BX57" s="42">
        <f t="shared" si="24"/>
        <v>207.17004492770502</v>
      </c>
      <c r="BY57" s="42">
        <f t="shared" si="25"/>
        <v>482.98815207997501</v>
      </c>
      <c r="BZ57" s="42">
        <f t="shared" si="26"/>
        <v>345.07909850383999</v>
      </c>
      <c r="CA57" s="42">
        <f t="shared" si="27"/>
        <v>158.00074778979871</v>
      </c>
      <c r="CB57" s="42">
        <f t="shared" si="28"/>
        <v>537.92621003244437</v>
      </c>
      <c r="CC57" s="42">
        <f t="shared" si="29"/>
        <v>350.37570406821771</v>
      </c>
      <c r="CD57" s="42">
        <f t="shared" si="30"/>
        <v>171.80080650934167</v>
      </c>
      <c r="CE57" s="42">
        <f t="shared" si="31"/>
        <v>565.51098809324969</v>
      </c>
      <c r="CF57" s="42">
        <f t="shared" si="32"/>
        <v>369.84895845761054</v>
      </c>
      <c r="CG57" s="42">
        <f t="shared" si="33"/>
        <v>198.97904798000732</v>
      </c>
      <c r="CH57" s="42">
        <f t="shared" si="34"/>
        <v>543.63918465966287</v>
      </c>
      <c r="CI57" s="42">
        <f t="shared" si="35"/>
        <v>371.30911631983514</v>
      </c>
      <c r="CJ57" s="42">
        <f t="shared" si="36"/>
        <v>234.50685458798449</v>
      </c>
      <c r="CK57" s="42">
        <f t="shared" si="37"/>
        <v>482.04186776419033</v>
      </c>
      <c r="CL57" s="42">
        <f t="shared" si="49"/>
        <v>358.27436117608738</v>
      </c>
      <c r="CM57" s="42">
        <f t="shared" si="47"/>
        <v>226.41509433962264</v>
      </c>
      <c r="CN57" s="42">
        <f t="shared" si="48"/>
        <v>435.14150943396231</v>
      </c>
      <c r="CO57" s="42">
        <f t="shared" si="41"/>
        <v>331.36792452830184</v>
      </c>
      <c r="CP57" s="42">
        <f t="shared" si="42"/>
        <v>261.97846607496342</v>
      </c>
      <c r="CQ57" s="42">
        <f t="shared" si="43"/>
        <v>534.53005409914056</v>
      </c>
      <c r="CR57" s="42">
        <f t="shared" si="44"/>
        <v>398.25426008705205</v>
      </c>
      <c r="CS57" s="42"/>
      <c r="CT57" s="42"/>
      <c r="CU57" s="42"/>
      <c r="CV57" s="42"/>
      <c r="CW57" s="42"/>
      <c r="CX57" s="42"/>
      <c r="CY57" s="42"/>
      <c r="CZ57" s="42"/>
      <c r="DA57" s="42"/>
      <c r="DB57" s="43"/>
      <c r="DC57" s="44">
        <v>148757</v>
      </c>
      <c r="DD57" s="44">
        <v>149156</v>
      </c>
      <c r="DE57" s="44">
        <v>150777</v>
      </c>
      <c r="DF57" s="44">
        <v>152260</v>
      </c>
      <c r="DG57" s="44">
        <v>153800</v>
      </c>
      <c r="DH57" s="11">
        <v>155015</v>
      </c>
      <c r="DI57" s="11">
        <v>157041</v>
      </c>
      <c r="DJ57" s="11">
        <v>163151</v>
      </c>
      <c r="DK57" s="11">
        <v>165822</v>
      </c>
      <c r="DL57" s="11">
        <v>167636</v>
      </c>
      <c r="DM57" s="11">
        <v>168862</v>
      </c>
      <c r="DN57" s="11">
        <v>168865</v>
      </c>
      <c r="DO57" s="11">
        <v>169600</v>
      </c>
      <c r="DP57" s="11">
        <v>170243</v>
      </c>
    </row>
    <row r="58" spans="1:120" s="32" customFormat="1" ht="17.25" customHeight="1">
      <c r="A58" s="38">
        <v>54</v>
      </c>
      <c r="B58" s="130" t="s">
        <v>68</v>
      </c>
      <c r="C58" s="83">
        <v>4</v>
      </c>
      <c r="D58" s="83">
        <v>19</v>
      </c>
      <c r="E58" s="83">
        <v>23</v>
      </c>
      <c r="F58" s="83">
        <v>4</v>
      </c>
      <c r="G58" s="83">
        <v>24</v>
      </c>
      <c r="H58" s="83">
        <v>29</v>
      </c>
      <c r="I58" s="83">
        <v>21</v>
      </c>
      <c r="J58" s="83">
        <v>31</v>
      </c>
      <c r="K58" s="83">
        <v>54</v>
      </c>
      <c r="L58" s="83">
        <v>18</v>
      </c>
      <c r="M58" s="83">
        <v>32</v>
      </c>
      <c r="N58" s="83">
        <v>51</v>
      </c>
      <c r="O58" s="83">
        <v>16</v>
      </c>
      <c r="P58" s="83">
        <v>43</v>
      </c>
      <c r="Q58" s="83">
        <v>59</v>
      </c>
      <c r="R58" s="83">
        <v>19</v>
      </c>
      <c r="S58" s="83">
        <v>34</v>
      </c>
      <c r="T58" s="83">
        <v>54</v>
      </c>
      <c r="U58" s="83">
        <v>15</v>
      </c>
      <c r="V58" s="83">
        <v>39</v>
      </c>
      <c r="W58" s="83">
        <v>54</v>
      </c>
      <c r="X58" s="83">
        <v>17</v>
      </c>
      <c r="Y58" s="83">
        <v>24</v>
      </c>
      <c r="Z58" s="83">
        <v>41</v>
      </c>
      <c r="AA58" s="83">
        <v>20</v>
      </c>
      <c r="AB58" s="83">
        <v>58</v>
      </c>
      <c r="AC58" s="83">
        <v>78</v>
      </c>
      <c r="AD58" s="83">
        <v>17</v>
      </c>
      <c r="AE58" s="83">
        <v>40</v>
      </c>
      <c r="AF58" s="83">
        <v>57</v>
      </c>
      <c r="AG58" s="83">
        <v>18</v>
      </c>
      <c r="AH58" s="83">
        <v>45</v>
      </c>
      <c r="AI58" s="83">
        <f t="shared" si="11"/>
        <v>63</v>
      </c>
      <c r="AJ58" s="83">
        <v>9</v>
      </c>
      <c r="AK58" s="83">
        <v>52</v>
      </c>
      <c r="AL58" s="83">
        <f t="shared" si="12"/>
        <v>61</v>
      </c>
      <c r="AM58" s="83">
        <v>10</v>
      </c>
      <c r="AN58" s="83">
        <v>45</v>
      </c>
      <c r="AO58" s="83">
        <v>55</v>
      </c>
      <c r="AP58" s="83">
        <v>13</v>
      </c>
      <c r="AQ58" s="83">
        <v>38</v>
      </c>
      <c r="AR58" s="83">
        <v>51</v>
      </c>
      <c r="AS58" s="83"/>
      <c r="AT58" s="83"/>
      <c r="AU58" s="83"/>
      <c r="AV58" s="83"/>
      <c r="AW58" s="83"/>
      <c r="AX58" s="83"/>
      <c r="AY58" s="83"/>
      <c r="AZ58" s="83"/>
      <c r="BA58" s="83"/>
      <c r="BC58" s="42">
        <f t="shared" si="60"/>
        <v>44.850591467174972</v>
      </c>
      <c r="BD58" s="42">
        <f t="shared" si="61"/>
        <v>213.04030946908111</v>
      </c>
      <c r="BE58" s="42">
        <f t="shared" si="14"/>
        <v>128.94545046812806</v>
      </c>
      <c r="BF58" s="42">
        <f t="shared" si="58"/>
        <v>44.936246699994385</v>
      </c>
      <c r="BG58" s="42">
        <f t="shared" si="56"/>
        <v>269.61748019996628</v>
      </c>
      <c r="BH58" s="42">
        <f t="shared" si="15"/>
        <v>162.89389428747964</v>
      </c>
      <c r="BI58" s="42">
        <f t="shared" si="59"/>
        <v>235.05708529214238</v>
      </c>
      <c r="BJ58" s="42">
        <f t="shared" si="57"/>
        <v>346.98903066935304</v>
      </c>
      <c r="BK58" s="42">
        <f t="shared" si="16"/>
        <v>302.21625251846876</v>
      </c>
      <c r="BL58" s="42">
        <f t="shared" si="54"/>
        <v>200.06668889629879</v>
      </c>
      <c r="BM58" s="42">
        <f t="shared" si="51"/>
        <v>355.67411359342003</v>
      </c>
      <c r="BN58" s="42">
        <f t="shared" si="17"/>
        <v>283.42780926975655</v>
      </c>
      <c r="BO58" s="42">
        <f t="shared" si="55"/>
        <v>176.77604684565242</v>
      </c>
      <c r="BP58" s="42">
        <f t="shared" si="52"/>
        <v>475.08562589769087</v>
      </c>
      <c r="BQ58" s="42">
        <f t="shared" si="18"/>
        <v>325.9308363716716</v>
      </c>
      <c r="BR58" s="42">
        <f t="shared" si="19"/>
        <v>209.59735245449531</v>
      </c>
      <c r="BS58" s="42">
        <f t="shared" si="20"/>
        <v>375.06894649751791</v>
      </c>
      <c r="BT58" s="42">
        <f t="shared" si="50"/>
        <v>297.84886927744071</v>
      </c>
      <c r="BU58" s="42">
        <f t="shared" si="21"/>
        <v>162.18846299399902</v>
      </c>
      <c r="BV58" s="42">
        <f t="shared" si="22"/>
        <v>421.69000378439745</v>
      </c>
      <c r="BW58" s="42">
        <f t="shared" si="23"/>
        <v>291.93923338919825</v>
      </c>
      <c r="BX58" s="42">
        <f t="shared" si="24"/>
        <v>177.35120755307494</v>
      </c>
      <c r="BY58" s="42">
        <f t="shared" si="25"/>
        <v>250.378175369047</v>
      </c>
      <c r="BZ58" s="42">
        <f t="shared" si="26"/>
        <v>213.86469146106097</v>
      </c>
      <c r="CA58" s="42">
        <f t="shared" si="27"/>
        <v>204.98103925386903</v>
      </c>
      <c r="CB58" s="42">
        <f t="shared" si="28"/>
        <v>594.44501383622014</v>
      </c>
      <c r="CC58" s="42">
        <f t="shared" si="29"/>
        <v>399.71302654504461</v>
      </c>
      <c r="CD58" s="42">
        <f t="shared" si="30"/>
        <v>172.11703958691911</v>
      </c>
      <c r="CE58" s="42">
        <f t="shared" si="31"/>
        <v>404.98126961628026</v>
      </c>
      <c r="CF58" s="42">
        <f t="shared" si="32"/>
        <v>288.5491546015997</v>
      </c>
      <c r="CG58" s="42">
        <f t="shared" si="33"/>
        <v>179.99100044997749</v>
      </c>
      <c r="CH58" s="42">
        <f t="shared" si="34"/>
        <v>449.97750112494373</v>
      </c>
      <c r="CI58" s="42">
        <f t="shared" si="35"/>
        <v>314.98425078746067</v>
      </c>
      <c r="CJ58" s="42">
        <f t="shared" si="36"/>
        <v>89.126559714795007</v>
      </c>
      <c r="CK58" s="42">
        <f t="shared" si="37"/>
        <v>514.95345612992674</v>
      </c>
      <c r="CL58" s="42">
        <f t="shared" si="49"/>
        <v>302.04000792236087</v>
      </c>
      <c r="CM58" s="42">
        <f t="shared" si="47"/>
        <v>98.561009264734864</v>
      </c>
      <c r="CN58" s="42">
        <f t="shared" si="48"/>
        <v>443.52454169130692</v>
      </c>
      <c r="CO58" s="42">
        <f t="shared" si="41"/>
        <v>271.04277547802087</v>
      </c>
      <c r="CP58" s="42">
        <f t="shared" si="42"/>
        <v>126.36080870917574</v>
      </c>
      <c r="CQ58" s="42">
        <f t="shared" si="43"/>
        <v>369.36236391912905</v>
      </c>
      <c r="CR58" s="42">
        <f t="shared" si="44"/>
        <v>247.86158631415239</v>
      </c>
      <c r="CS58" s="42"/>
      <c r="CT58" s="42"/>
      <c r="CU58" s="42"/>
      <c r="CV58" s="42"/>
      <c r="CW58" s="42"/>
      <c r="CX58" s="42"/>
      <c r="CY58" s="42"/>
      <c r="CZ58" s="42"/>
      <c r="DA58" s="42"/>
      <c r="DB58" s="43"/>
      <c r="DC58" s="44">
        <v>17837</v>
      </c>
      <c r="DD58" s="44">
        <v>17803</v>
      </c>
      <c r="DE58" s="44">
        <v>17868</v>
      </c>
      <c r="DF58" s="44">
        <v>17994</v>
      </c>
      <c r="DG58" s="44">
        <v>18102</v>
      </c>
      <c r="DH58" s="11">
        <v>18130</v>
      </c>
      <c r="DI58" s="11">
        <v>18497</v>
      </c>
      <c r="DJ58" s="11">
        <v>19171</v>
      </c>
      <c r="DK58" s="11">
        <v>19514</v>
      </c>
      <c r="DL58" s="11">
        <v>19754</v>
      </c>
      <c r="DM58" s="11">
        <v>20001</v>
      </c>
      <c r="DN58" s="11">
        <v>20196</v>
      </c>
      <c r="DO58" s="11">
        <v>20292</v>
      </c>
      <c r="DP58" s="11">
        <v>20576</v>
      </c>
    </row>
    <row r="59" spans="1:120" s="32" customFormat="1" ht="17.25" customHeight="1">
      <c r="A59" s="38">
        <v>55</v>
      </c>
      <c r="B59" s="130" t="s">
        <v>69</v>
      </c>
      <c r="C59" s="83">
        <v>17</v>
      </c>
      <c r="D59" s="83">
        <v>27</v>
      </c>
      <c r="E59" s="83">
        <v>44</v>
      </c>
      <c r="F59" s="83">
        <v>29</v>
      </c>
      <c r="G59" s="83">
        <v>63</v>
      </c>
      <c r="H59" s="83">
        <v>92</v>
      </c>
      <c r="I59" s="83">
        <v>31</v>
      </c>
      <c r="J59" s="83">
        <v>69</v>
      </c>
      <c r="K59" s="83">
        <v>102</v>
      </c>
      <c r="L59" s="83">
        <v>40</v>
      </c>
      <c r="M59" s="83">
        <v>82</v>
      </c>
      <c r="N59" s="83">
        <v>125</v>
      </c>
      <c r="O59" s="83">
        <v>25</v>
      </c>
      <c r="P59" s="83">
        <v>75</v>
      </c>
      <c r="Q59" s="83">
        <v>101</v>
      </c>
      <c r="R59" s="83">
        <v>33</v>
      </c>
      <c r="S59" s="83">
        <v>112</v>
      </c>
      <c r="T59" s="83">
        <v>148</v>
      </c>
      <c r="U59" s="83">
        <v>20</v>
      </c>
      <c r="V59" s="83">
        <v>58</v>
      </c>
      <c r="W59" s="83">
        <v>79</v>
      </c>
      <c r="X59" s="83">
        <v>25</v>
      </c>
      <c r="Y59" s="83">
        <v>53</v>
      </c>
      <c r="Z59" s="83">
        <v>78</v>
      </c>
      <c r="AA59" s="83">
        <v>14</v>
      </c>
      <c r="AB59" s="83">
        <v>58</v>
      </c>
      <c r="AC59" s="83">
        <v>72</v>
      </c>
      <c r="AD59" s="83">
        <v>15</v>
      </c>
      <c r="AE59" s="83">
        <v>56</v>
      </c>
      <c r="AF59" s="83">
        <v>72</v>
      </c>
      <c r="AG59" s="83">
        <v>18</v>
      </c>
      <c r="AH59" s="83">
        <v>50</v>
      </c>
      <c r="AI59" s="83">
        <f t="shared" si="11"/>
        <v>68</v>
      </c>
      <c r="AJ59" s="83">
        <v>16</v>
      </c>
      <c r="AK59" s="83">
        <v>55</v>
      </c>
      <c r="AL59" s="83">
        <f t="shared" si="12"/>
        <v>71</v>
      </c>
      <c r="AM59" s="83">
        <v>10</v>
      </c>
      <c r="AN59" s="83">
        <v>42</v>
      </c>
      <c r="AO59" s="83">
        <v>53</v>
      </c>
      <c r="AP59" s="83">
        <v>11</v>
      </c>
      <c r="AQ59" s="83">
        <v>36</v>
      </c>
      <c r="AR59" s="83">
        <v>47</v>
      </c>
      <c r="AS59" s="83"/>
      <c r="AT59" s="83"/>
      <c r="AU59" s="83"/>
      <c r="AV59" s="83"/>
      <c r="AW59" s="83"/>
      <c r="AX59" s="83"/>
      <c r="AY59" s="83"/>
      <c r="AZ59" s="83"/>
      <c r="BA59" s="83"/>
      <c r="BC59" s="42">
        <f t="shared" si="60"/>
        <v>210.37000371241186</v>
      </c>
      <c r="BD59" s="42">
        <f t="shared" si="61"/>
        <v>334.11706471971291</v>
      </c>
      <c r="BE59" s="42">
        <f t="shared" si="14"/>
        <v>272.24353421606236</v>
      </c>
      <c r="BF59" s="42">
        <f t="shared" si="58"/>
        <v>358.57805255023186</v>
      </c>
      <c r="BG59" s="42">
        <f t="shared" si="56"/>
        <v>778.97990726429668</v>
      </c>
      <c r="BH59" s="42">
        <f t="shared" si="15"/>
        <v>568.77897990726422</v>
      </c>
      <c r="BI59" s="42">
        <f t="shared" si="59"/>
        <v>382.22057826274579</v>
      </c>
      <c r="BJ59" s="42">
        <f t="shared" si="57"/>
        <v>850.74902903643431</v>
      </c>
      <c r="BK59" s="42">
        <f t="shared" si="16"/>
        <v>628.81449972258179</v>
      </c>
      <c r="BL59" s="42">
        <f t="shared" si="54"/>
        <v>491.49106100632793</v>
      </c>
      <c r="BM59" s="42">
        <f t="shared" si="51"/>
        <v>1007.5566750629723</v>
      </c>
      <c r="BN59" s="42">
        <f t="shared" si="17"/>
        <v>767.95478282238741</v>
      </c>
      <c r="BO59" s="42">
        <f t="shared" si="55"/>
        <v>305.9226627508566</v>
      </c>
      <c r="BP59" s="42">
        <f t="shared" si="52"/>
        <v>917.76798825256981</v>
      </c>
      <c r="BQ59" s="42">
        <f t="shared" si="18"/>
        <v>617.96377875673033</v>
      </c>
      <c r="BR59" s="42">
        <f t="shared" si="19"/>
        <v>406.6794010721548</v>
      </c>
      <c r="BS59" s="42">
        <f t="shared" si="20"/>
        <v>1380.2452400024647</v>
      </c>
      <c r="BT59" s="42">
        <f t="shared" si="50"/>
        <v>911.94774785877132</v>
      </c>
      <c r="BU59" s="42">
        <f t="shared" si="21"/>
        <v>245.26335152369856</v>
      </c>
      <c r="BV59" s="42">
        <f t="shared" si="22"/>
        <v>711.26371941872594</v>
      </c>
      <c r="BW59" s="42">
        <f t="shared" si="23"/>
        <v>484.39511925930464</v>
      </c>
      <c r="BX59" s="42">
        <f t="shared" si="24"/>
        <v>298.66794098321486</v>
      </c>
      <c r="BY59" s="42">
        <f t="shared" si="25"/>
        <v>633.17603488441557</v>
      </c>
      <c r="BZ59" s="42">
        <f t="shared" si="26"/>
        <v>465.92198793381516</v>
      </c>
      <c r="CA59" s="42">
        <f t="shared" si="27"/>
        <v>165.8080180020134</v>
      </c>
      <c r="CB59" s="42">
        <f t="shared" si="28"/>
        <v>686.91893172262689</v>
      </c>
      <c r="CC59" s="42">
        <f t="shared" si="29"/>
        <v>426.36347486232012</v>
      </c>
      <c r="CD59" s="42">
        <f t="shared" si="30"/>
        <v>176.9598301185631</v>
      </c>
      <c r="CE59" s="42">
        <f t="shared" si="31"/>
        <v>660.65003244263551</v>
      </c>
      <c r="CF59" s="42">
        <f t="shared" si="32"/>
        <v>424.70359228455141</v>
      </c>
      <c r="CG59" s="42">
        <f t="shared" si="33"/>
        <v>211.42890703001117</v>
      </c>
      <c r="CH59" s="42">
        <f t="shared" si="34"/>
        <v>587.30251952780873</v>
      </c>
      <c r="CI59" s="42">
        <f t="shared" si="35"/>
        <v>399.36571327890994</v>
      </c>
      <c r="CJ59" s="42">
        <f t="shared" si="36"/>
        <v>185.81963881307703</v>
      </c>
      <c r="CK59" s="42">
        <f t="shared" si="37"/>
        <v>638.75500841995233</v>
      </c>
      <c r="CL59" s="42">
        <f t="shared" si="49"/>
        <v>412.28732361651475</v>
      </c>
      <c r="CM59" s="42">
        <f t="shared" si="47"/>
        <v>114.56065986940084</v>
      </c>
      <c r="CN59" s="42">
        <f t="shared" si="48"/>
        <v>481.15477145148355</v>
      </c>
      <c r="CO59" s="42">
        <f t="shared" si="41"/>
        <v>303.58574865391228</v>
      </c>
      <c r="CP59" s="42">
        <f t="shared" si="42"/>
        <v>124.92901760363429</v>
      </c>
      <c r="CQ59" s="42">
        <f t="shared" si="43"/>
        <v>408.85860306643957</v>
      </c>
      <c r="CR59" s="42">
        <f t="shared" si="44"/>
        <v>266.8938103350369</v>
      </c>
      <c r="CS59" s="42"/>
      <c r="CT59" s="42"/>
      <c r="CU59" s="42"/>
      <c r="CV59" s="42"/>
      <c r="CW59" s="42"/>
      <c r="CX59" s="42"/>
      <c r="CY59" s="42"/>
      <c r="CZ59" s="42"/>
      <c r="DA59" s="42"/>
      <c r="DB59" s="43"/>
      <c r="DC59" s="44">
        <v>16162</v>
      </c>
      <c r="DD59" s="44">
        <v>16175</v>
      </c>
      <c r="DE59" s="44">
        <v>16221</v>
      </c>
      <c r="DF59" s="44">
        <v>16277</v>
      </c>
      <c r="DG59" s="44">
        <v>16344</v>
      </c>
      <c r="DH59" s="11">
        <v>16229</v>
      </c>
      <c r="DI59" s="11">
        <v>16309</v>
      </c>
      <c r="DJ59" s="11">
        <v>16741</v>
      </c>
      <c r="DK59" s="11">
        <v>16887</v>
      </c>
      <c r="DL59" s="11">
        <v>16953</v>
      </c>
      <c r="DM59" s="11">
        <v>17027</v>
      </c>
      <c r="DN59" s="11">
        <v>17221</v>
      </c>
      <c r="DO59" s="11">
        <v>17458</v>
      </c>
      <c r="DP59" s="11">
        <v>17610</v>
      </c>
    </row>
    <row r="60" spans="1:120" s="32" customFormat="1" ht="17.25" customHeight="1">
      <c r="A60" s="38">
        <v>56</v>
      </c>
      <c r="B60" s="130" t="s">
        <v>30</v>
      </c>
      <c r="C60" s="83">
        <v>5</v>
      </c>
      <c r="D60" s="83">
        <v>15</v>
      </c>
      <c r="E60" s="83">
        <v>20</v>
      </c>
      <c r="F60" s="83">
        <v>12</v>
      </c>
      <c r="G60" s="83">
        <v>17</v>
      </c>
      <c r="H60" s="83">
        <v>29</v>
      </c>
      <c r="I60" s="83">
        <v>16</v>
      </c>
      <c r="J60" s="83">
        <v>26</v>
      </c>
      <c r="K60" s="83">
        <v>42</v>
      </c>
      <c r="L60" s="83">
        <v>16</v>
      </c>
      <c r="M60" s="83">
        <v>30</v>
      </c>
      <c r="N60" s="83">
        <v>47</v>
      </c>
      <c r="O60" s="83">
        <v>17</v>
      </c>
      <c r="P60" s="83">
        <v>33</v>
      </c>
      <c r="Q60" s="83">
        <v>51</v>
      </c>
      <c r="R60" s="83">
        <v>12</v>
      </c>
      <c r="S60" s="83">
        <v>44</v>
      </c>
      <c r="T60" s="83">
        <v>56</v>
      </c>
      <c r="U60" s="83">
        <v>18</v>
      </c>
      <c r="V60" s="83">
        <v>46</v>
      </c>
      <c r="W60" s="83">
        <v>64</v>
      </c>
      <c r="X60" s="83">
        <v>15</v>
      </c>
      <c r="Y60" s="83">
        <v>42</v>
      </c>
      <c r="Z60" s="83">
        <v>58</v>
      </c>
      <c r="AA60" s="83">
        <v>15</v>
      </c>
      <c r="AB60" s="83">
        <v>45</v>
      </c>
      <c r="AC60" s="83">
        <v>60</v>
      </c>
      <c r="AD60" s="83">
        <v>22</v>
      </c>
      <c r="AE60" s="83">
        <v>56</v>
      </c>
      <c r="AF60" s="83">
        <v>79</v>
      </c>
      <c r="AG60" s="83">
        <v>28</v>
      </c>
      <c r="AH60" s="83">
        <v>71</v>
      </c>
      <c r="AI60" s="83">
        <f t="shared" si="11"/>
        <v>99</v>
      </c>
      <c r="AJ60" s="83">
        <v>22</v>
      </c>
      <c r="AK60" s="83">
        <v>57</v>
      </c>
      <c r="AL60" s="83">
        <f t="shared" si="12"/>
        <v>79</v>
      </c>
      <c r="AM60" s="83">
        <v>15</v>
      </c>
      <c r="AN60" s="83">
        <v>42</v>
      </c>
      <c r="AO60" s="83">
        <v>57</v>
      </c>
      <c r="AP60" s="83">
        <v>16</v>
      </c>
      <c r="AQ60" s="83">
        <v>47</v>
      </c>
      <c r="AR60" s="83">
        <v>63</v>
      </c>
      <c r="AS60" s="83"/>
      <c r="AT60" s="83"/>
      <c r="AU60" s="83"/>
      <c r="AV60" s="83"/>
      <c r="AW60" s="83"/>
      <c r="AX60" s="83"/>
      <c r="AY60" s="83"/>
      <c r="AZ60" s="83"/>
      <c r="BA60" s="83"/>
      <c r="BC60" s="42">
        <f t="shared" si="60"/>
        <v>75.872534142640362</v>
      </c>
      <c r="BD60" s="42">
        <f t="shared" si="61"/>
        <v>227.6176024279211</v>
      </c>
      <c r="BE60" s="42">
        <f t="shared" si="14"/>
        <v>151.74506828528072</v>
      </c>
      <c r="BF60" s="42">
        <f t="shared" si="58"/>
        <v>182.17701533323211</v>
      </c>
      <c r="BG60" s="42">
        <f t="shared" si="56"/>
        <v>258.08410505541218</v>
      </c>
      <c r="BH60" s="42">
        <f t="shared" si="15"/>
        <v>220.13056019432216</v>
      </c>
      <c r="BI60" s="42">
        <f t="shared" si="59"/>
        <v>238.2015780854548</v>
      </c>
      <c r="BJ60" s="42">
        <f t="shared" si="57"/>
        <v>387.07756438886406</v>
      </c>
      <c r="BK60" s="42">
        <f t="shared" si="16"/>
        <v>312.63957123715943</v>
      </c>
      <c r="BL60" s="42">
        <f t="shared" si="54"/>
        <v>237.14243367422557</v>
      </c>
      <c r="BM60" s="42">
        <f t="shared" si="51"/>
        <v>444.64206313917293</v>
      </c>
      <c r="BN60" s="42">
        <f t="shared" si="17"/>
        <v>348.30294945901881</v>
      </c>
      <c r="BO60" s="42">
        <f t="shared" si="55"/>
        <v>250.09194556822362</v>
      </c>
      <c r="BP60" s="42">
        <f t="shared" si="52"/>
        <v>485.47260022066934</v>
      </c>
      <c r="BQ60" s="42">
        <f t="shared" si="18"/>
        <v>375.13791835233542</v>
      </c>
      <c r="BR60" s="42">
        <f t="shared" si="19"/>
        <v>175.27203680712773</v>
      </c>
      <c r="BS60" s="42">
        <f t="shared" si="20"/>
        <v>642.66413495946836</v>
      </c>
      <c r="BT60" s="42">
        <f t="shared" si="50"/>
        <v>408.96808588329804</v>
      </c>
      <c r="BU60" s="42">
        <f t="shared" si="21"/>
        <v>259.32862699899152</v>
      </c>
      <c r="BV60" s="42">
        <f t="shared" si="22"/>
        <v>662.72871344186717</v>
      </c>
      <c r="BW60" s="42">
        <f t="shared" si="23"/>
        <v>461.02867022042938</v>
      </c>
      <c r="BX60" s="42">
        <f t="shared" si="24"/>
        <v>211.75972330062822</v>
      </c>
      <c r="BY60" s="42">
        <f t="shared" si="25"/>
        <v>592.92722524175906</v>
      </c>
      <c r="BZ60" s="42">
        <f t="shared" si="26"/>
        <v>409.40213171454792</v>
      </c>
      <c r="CA60" s="42">
        <f t="shared" si="27"/>
        <v>207.21094073767097</v>
      </c>
      <c r="CB60" s="42">
        <f t="shared" si="28"/>
        <v>621.6328222130129</v>
      </c>
      <c r="CC60" s="42">
        <f t="shared" si="29"/>
        <v>414.42188147534193</v>
      </c>
      <c r="CD60" s="42">
        <f t="shared" si="30"/>
        <v>301.99039121482497</v>
      </c>
      <c r="CE60" s="42">
        <f t="shared" si="31"/>
        <v>768.70281400137264</v>
      </c>
      <c r="CF60" s="42">
        <f t="shared" si="32"/>
        <v>542.21002059025398</v>
      </c>
      <c r="CG60" s="42">
        <f t="shared" si="33"/>
        <v>381.96575949798785</v>
      </c>
      <c r="CH60" s="42">
        <f t="shared" si="34"/>
        <v>968.55603301275494</v>
      </c>
      <c r="CI60" s="42">
        <f t="shared" si="35"/>
        <v>675.26089625537145</v>
      </c>
      <c r="CJ60" s="42">
        <f t="shared" si="36"/>
        <v>295.55988446295424</v>
      </c>
      <c r="CK60" s="42">
        <f t="shared" si="37"/>
        <v>765.76879156310872</v>
      </c>
      <c r="CL60" s="42">
        <f t="shared" si="49"/>
        <v>530.66433801303151</v>
      </c>
      <c r="CM60" s="42">
        <f t="shared" si="47"/>
        <v>195.50342130987292</v>
      </c>
      <c r="CN60" s="42">
        <f t="shared" si="48"/>
        <v>547.40957966764415</v>
      </c>
      <c r="CO60" s="42">
        <f t="shared" si="41"/>
        <v>371.45650048875854</v>
      </c>
      <c r="CP60" s="42">
        <f t="shared" si="42"/>
        <v>206.69164190673041</v>
      </c>
      <c r="CQ60" s="42">
        <f t="shared" si="43"/>
        <v>607.15669810102054</v>
      </c>
      <c r="CR60" s="42">
        <f t="shared" si="44"/>
        <v>406.92417000387547</v>
      </c>
      <c r="CS60" s="42"/>
      <c r="CT60" s="42"/>
      <c r="CU60" s="42"/>
      <c r="CV60" s="42"/>
      <c r="CW60" s="42"/>
      <c r="CX60" s="42"/>
      <c r="CY60" s="42"/>
      <c r="CZ60" s="42"/>
      <c r="DA60" s="42"/>
      <c r="DB60" s="43"/>
      <c r="DC60" s="44">
        <v>13180</v>
      </c>
      <c r="DD60" s="44">
        <v>13174</v>
      </c>
      <c r="DE60" s="44">
        <v>13434</v>
      </c>
      <c r="DF60" s="44">
        <v>13494</v>
      </c>
      <c r="DG60" s="44">
        <v>13595</v>
      </c>
      <c r="DH60" s="11">
        <v>13693</v>
      </c>
      <c r="DI60" s="11">
        <v>13882</v>
      </c>
      <c r="DJ60" s="11">
        <v>14167</v>
      </c>
      <c r="DK60" s="11">
        <v>14478</v>
      </c>
      <c r="DL60" s="11">
        <v>14570</v>
      </c>
      <c r="DM60" s="11">
        <v>14661</v>
      </c>
      <c r="DN60" s="11">
        <v>14887</v>
      </c>
      <c r="DO60" s="11">
        <v>15345</v>
      </c>
      <c r="DP60" s="11">
        <v>15482</v>
      </c>
    </row>
    <row r="61" spans="1:120" ht="17.25" customHeight="1">
      <c r="A61" s="39">
        <v>57</v>
      </c>
      <c r="B61" s="40" t="s">
        <v>106</v>
      </c>
      <c r="C61" s="41">
        <v>14</v>
      </c>
      <c r="D61" s="41">
        <v>43</v>
      </c>
      <c r="E61" s="41">
        <v>57</v>
      </c>
      <c r="F61" s="41">
        <v>9</v>
      </c>
      <c r="G61" s="41">
        <v>60</v>
      </c>
      <c r="H61" s="41">
        <v>70</v>
      </c>
      <c r="I61" s="41">
        <v>48</v>
      </c>
      <c r="J61" s="41">
        <v>86</v>
      </c>
      <c r="K61" s="41">
        <v>134</v>
      </c>
      <c r="L61" s="41">
        <v>32</v>
      </c>
      <c r="M61" s="41">
        <v>68</v>
      </c>
      <c r="N61" s="41">
        <v>103</v>
      </c>
      <c r="O61" s="41">
        <v>31</v>
      </c>
      <c r="P61" s="41">
        <v>90</v>
      </c>
      <c r="Q61" s="41">
        <v>121</v>
      </c>
      <c r="R61" s="83">
        <v>40</v>
      </c>
      <c r="S61" s="83">
        <v>84</v>
      </c>
      <c r="T61" s="83">
        <v>126</v>
      </c>
      <c r="U61" s="41">
        <v>44</v>
      </c>
      <c r="V61" s="41">
        <v>106</v>
      </c>
      <c r="W61" s="41">
        <v>151</v>
      </c>
      <c r="X61" s="41">
        <v>31</v>
      </c>
      <c r="Y61" s="41">
        <v>72</v>
      </c>
      <c r="Z61" s="41">
        <v>104</v>
      </c>
      <c r="AA61" s="41">
        <v>40</v>
      </c>
      <c r="AB61" s="41">
        <v>83</v>
      </c>
      <c r="AC61" s="41">
        <v>123</v>
      </c>
      <c r="AD61" s="41">
        <v>46</v>
      </c>
      <c r="AE61" s="41">
        <v>85</v>
      </c>
      <c r="AF61" s="41">
        <v>131</v>
      </c>
      <c r="AG61" s="41">
        <v>34</v>
      </c>
      <c r="AH61" s="41">
        <v>118</v>
      </c>
      <c r="AI61" s="41">
        <f t="shared" si="11"/>
        <v>152</v>
      </c>
      <c r="AJ61" s="41">
        <v>24</v>
      </c>
      <c r="AK61" s="41">
        <v>96</v>
      </c>
      <c r="AL61" s="41">
        <f t="shared" si="12"/>
        <v>120</v>
      </c>
      <c r="AM61" s="41">
        <v>30</v>
      </c>
      <c r="AN61" s="41">
        <v>68</v>
      </c>
      <c r="AO61" s="41">
        <v>98</v>
      </c>
      <c r="AP61" s="41">
        <v>34</v>
      </c>
      <c r="AQ61" s="41">
        <v>69</v>
      </c>
      <c r="AR61" s="41">
        <v>103</v>
      </c>
      <c r="AS61" s="41"/>
      <c r="AT61" s="41"/>
      <c r="AU61" s="41"/>
      <c r="AV61" s="41"/>
      <c r="AW61" s="41"/>
      <c r="AX61" s="41"/>
      <c r="AY61" s="41"/>
      <c r="AZ61" s="41"/>
      <c r="BA61" s="41"/>
      <c r="BC61" s="42">
        <f t="shared" si="60"/>
        <v>44.59024747587349</v>
      </c>
      <c r="BD61" s="42">
        <f t="shared" si="61"/>
        <v>136.95576010446857</v>
      </c>
      <c r="BE61" s="42">
        <f t="shared" si="14"/>
        <v>90.773003790171032</v>
      </c>
      <c r="BF61" s="42">
        <f t="shared" si="58"/>
        <v>28.755831043517158</v>
      </c>
      <c r="BG61" s="42">
        <f t="shared" si="56"/>
        <v>191.70554029011439</v>
      </c>
      <c r="BH61" s="42">
        <f t="shared" si="15"/>
        <v>111.82823183590006</v>
      </c>
      <c r="BI61" s="42">
        <f t="shared" si="59"/>
        <v>153.22979681090487</v>
      </c>
      <c r="BJ61" s="42">
        <f t="shared" si="57"/>
        <v>274.53671928620452</v>
      </c>
      <c r="BK61" s="42">
        <f t="shared" si="16"/>
        <v>213.88325804855469</v>
      </c>
      <c r="BL61" s="42">
        <f t="shared" si="54"/>
        <v>102.03430903641349</v>
      </c>
      <c r="BM61" s="42">
        <f t="shared" si="51"/>
        <v>216.8229067023787</v>
      </c>
      <c r="BN61" s="42">
        <f t="shared" si="17"/>
        <v>164.21146610547797</v>
      </c>
      <c r="BO61" s="42">
        <f t="shared" si="55"/>
        <v>98.613055096068209</v>
      </c>
      <c r="BP61" s="42">
        <f t="shared" si="52"/>
        <v>286.29596640793994</v>
      </c>
      <c r="BQ61" s="42">
        <f t="shared" si="18"/>
        <v>192.45451075200407</v>
      </c>
      <c r="BR61" s="42">
        <f t="shared" si="19"/>
        <v>127.79144436279991</v>
      </c>
      <c r="BS61" s="42">
        <f t="shared" si="20"/>
        <v>268.36203316187982</v>
      </c>
      <c r="BT61" s="42">
        <f t="shared" si="50"/>
        <v>201.27152487140987</v>
      </c>
      <c r="BU61" s="42">
        <f t="shared" si="21"/>
        <v>139.33310111149814</v>
      </c>
      <c r="BV61" s="42">
        <f t="shared" si="22"/>
        <v>335.6661072231546</v>
      </c>
      <c r="BW61" s="42">
        <f t="shared" si="23"/>
        <v>239.08293486177524</v>
      </c>
      <c r="BX61" s="42">
        <f t="shared" si="24"/>
        <v>95.797280593325084</v>
      </c>
      <c r="BY61" s="42">
        <f t="shared" si="25"/>
        <v>222.49690976514214</v>
      </c>
      <c r="BZ61" s="42">
        <f t="shared" si="26"/>
        <v>160.69221260815823</v>
      </c>
      <c r="CA61" s="42">
        <f t="shared" si="27"/>
        <v>123.18874054911382</v>
      </c>
      <c r="CB61" s="42">
        <f t="shared" si="28"/>
        <v>255.61663663941115</v>
      </c>
      <c r="CC61" s="42">
        <f t="shared" si="29"/>
        <v>189.40268859426249</v>
      </c>
      <c r="CD61" s="42">
        <f t="shared" si="30"/>
        <v>141.33407072848496</v>
      </c>
      <c r="CE61" s="42">
        <f t="shared" si="31"/>
        <v>261.16078286785267</v>
      </c>
      <c r="CF61" s="42">
        <f t="shared" si="32"/>
        <v>201.24742679816879</v>
      </c>
      <c r="CG61" s="42">
        <f t="shared" si="33"/>
        <v>104.26409481899447</v>
      </c>
      <c r="CH61" s="42">
        <f t="shared" si="34"/>
        <v>361.85774084239256</v>
      </c>
      <c r="CI61" s="42">
        <f t="shared" si="35"/>
        <v>233.06091783069351</v>
      </c>
      <c r="CJ61" s="42">
        <f t="shared" si="36"/>
        <v>74.235605252169066</v>
      </c>
      <c r="CK61" s="42">
        <f t="shared" si="37"/>
        <v>296.94242100867626</v>
      </c>
      <c r="CL61" s="42">
        <f t="shared" si="49"/>
        <v>185.58901313042267</v>
      </c>
      <c r="CM61" s="42">
        <f t="shared" si="47"/>
        <v>95.192765349833408</v>
      </c>
      <c r="CN61" s="42">
        <f t="shared" si="48"/>
        <v>215.77026812628907</v>
      </c>
      <c r="CO61" s="42">
        <f t="shared" si="41"/>
        <v>155.48151673806123</v>
      </c>
      <c r="CP61" s="42">
        <f t="shared" si="42"/>
        <v>107.48609003540719</v>
      </c>
      <c r="CQ61" s="42">
        <f t="shared" si="43"/>
        <v>218.13353566009107</v>
      </c>
      <c r="CR61" s="42">
        <f t="shared" si="44"/>
        <v>162.80981284774913</v>
      </c>
      <c r="CS61" s="42"/>
      <c r="CT61" s="42"/>
      <c r="CU61" s="42"/>
      <c r="CV61" s="42"/>
      <c r="CW61" s="42"/>
      <c r="CX61" s="42"/>
      <c r="CY61" s="42"/>
      <c r="CZ61" s="42"/>
      <c r="DA61" s="42"/>
      <c r="DB61" s="43"/>
      <c r="DC61" s="44">
        <v>62794</v>
      </c>
      <c r="DD61" s="44">
        <v>62596</v>
      </c>
      <c r="DE61" s="44">
        <v>62651</v>
      </c>
      <c r="DF61" s="44">
        <v>62724</v>
      </c>
      <c r="DG61" s="44">
        <v>62872</v>
      </c>
      <c r="DH61" s="11">
        <v>62602</v>
      </c>
      <c r="DI61" s="11">
        <v>63158</v>
      </c>
      <c r="DJ61" s="11">
        <v>64720</v>
      </c>
      <c r="DK61" s="11">
        <v>64941</v>
      </c>
      <c r="DL61" s="11">
        <v>65094</v>
      </c>
      <c r="DM61" s="11">
        <v>65219</v>
      </c>
      <c r="DN61" s="11">
        <v>64659</v>
      </c>
      <c r="DO61" s="11">
        <v>63030</v>
      </c>
      <c r="DP61" s="11">
        <v>63264</v>
      </c>
    </row>
    <row r="62" spans="1:120" ht="17.25" customHeight="1">
      <c r="A62" s="39">
        <v>58</v>
      </c>
      <c r="B62" s="40" t="s">
        <v>70</v>
      </c>
      <c r="C62" s="41">
        <v>6</v>
      </c>
      <c r="D62" s="41">
        <v>16</v>
      </c>
      <c r="E62" s="41">
        <v>22</v>
      </c>
      <c r="F62" s="41">
        <v>21</v>
      </c>
      <c r="G62" s="41">
        <v>47</v>
      </c>
      <c r="H62" s="41">
        <v>68</v>
      </c>
      <c r="I62" s="41">
        <v>28</v>
      </c>
      <c r="J62" s="41">
        <v>60</v>
      </c>
      <c r="K62" s="41">
        <v>89</v>
      </c>
      <c r="L62" s="41">
        <v>26</v>
      </c>
      <c r="M62" s="41">
        <v>62</v>
      </c>
      <c r="N62" s="41">
        <v>89</v>
      </c>
      <c r="O62" s="41">
        <v>18</v>
      </c>
      <c r="P62" s="41">
        <v>57</v>
      </c>
      <c r="Q62" s="41">
        <v>76</v>
      </c>
      <c r="R62" s="83">
        <v>29</v>
      </c>
      <c r="S62" s="83">
        <v>69</v>
      </c>
      <c r="T62" s="83">
        <v>99</v>
      </c>
      <c r="U62" s="41">
        <v>36</v>
      </c>
      <c r="V62" s="41">
        <v>63</v>
      </c>
      <c r="W62" s="41">
        <v>100</v>
      </c>
      <c r="X62" s="41">
        <v>36</v>
      </c>
      <c r="Y62" s="41">
        <v>62</v>
      </c>
      <c r="Z62" s="41">
        <v>98</v>
      </c>
      <c r="AA62" s="41">
        <v>31</v>
      </c>
      <c r="AB62" s="41">
        <v>68</v>
      </c>
      <c r="AC62" s="41">
        <v>100</v>
      </c>
      <c r="AD62" s="41">
        <v>34</v>
      </c>
      <c r="AE62" s="41">
        <v>76</v>
      </c>
      <c r="AF62" s="41">
        <v>110</v>
      </c>
      <c r="AG62" s="41">
        <v>23</v>
      </c>
      <c r="AH62" s="41">
        <v>60</v>
      </c>
      <c r="AI62" s="41">
        <f t="shared" si="11"/>
        <v>83</v>
      </c>
      <c r="AJ62" s="41">
        <v>32</v>
      </c>
      <c r="AK62" s="41">
        <v>64</v>
      </c>
      <c r="AL62" s="41">
        <f t="shared" si="12"/>
        <v>96</v>
      </c>
      <c r="AM62" s="41">
        <v>39</v>
      </c>
      <c r="AN62" s="41">
        <v>77</v>
      </c>
      <c r="AO62" s="41">
        <v>116</v>
      </c>
      <c r="AP62" s="41">
        <v>25</v>
      </c>
      <c r="AQ62" s="41">
        <v>86</v>
      </c>
      <c r="AR62" s="41">
        <v>111</v>
      </c>
      <c r="AS62" s="41"/>
      <c r="AT62" s="41"/>
      <c r="AU62" s="41"/>
      <c r="AV62" s="41"/>
      <c r="AW62" s="41"/>
      <c r="AX62" s="41"/>
      <c r="AY62" s="41"/>
      <c r="AZ62" s="41"/>
      <c r="BA62" s="41"/>
      <c r="BC62" s="42">
        <f t="shared" si="60"/>
        <v>99.26379353130946</v>
      </c>
      <c r="BD62" s="42">
        <f t="shared" si="61"/>
        <v>264.70344941682521</v>
      </c>
      <c r="BE62" s="42">
        <f t="shared" si="14"/>
        <v>181.98362147406735</v>
      </c>
      <c r="BF62" s="42">
        <f t="shared" si="58"/>
        <v>351.69988276670574</v>
      </c>
      <c r="BG62" s="42">
        <f t="shared" si="56"/>
        <v>787.13783285881755</v>
      </c>
      <c r="BH62" s="42">
        <f t="shared" si="15"/>
        <v>569.41885781276176</v>
      </c>
      <c r="BI62" s="42">
        <f t="shared" si="59"/>
        <v>467.87534464032086</v>
      </c>
      <c r="BJ62" s="42">
        <f t="shared" si="57"/>
        <v>1002.5900242292589</v>
      </c>
      <c r="BK62" s="42">
        <f t="shared" si="16"/>
        <v>743.58760130336702</v>
      </c>
      <c r="BL62" s="42">
        <f t="shared" si="54"/>
        <v>440.71531485719129</v>
      </c>
      <c r="BM62" s="42">
        <f t="shared" si="51"/>
        <v>1050.9365200440716</v>
      </c>
      <c r="BN62" s="42">
        <f t="shared" si="17"/>
        <v>754.30121196711582</v>
      </c>
      <c r="BO62" s="42">
        <f t="shared" si="55"/>
        <v>307.19344653980716</v>
      </c>
      <c r="BP62" s="42">
        <f t="shared" si="52"/>
        <v>972.77924737605588</v>
      </c>
      <c r="BQ62" s="42">
        <f t="shared" si="18"/>
        <v>648.51949825070403</v>
      </c>
      <c r="BR62" s="42">
        <f t="shared" si="19"/>
        <v>503.95342775219393</v>
      </c>
      <c r="BS62" s="42">
        <f t="shared" si="20"/>
        <v>1199.0616039621166</v>
      </c>
      <c r="BT62" s="42">
        <f t="shared" si="50"/>
        <v>860.19636805977927</v>
      </c>
      <c r="BU62" s="42">
        <f t="shared" si="21"/>
        <v>627.66977595676053</v>
      </c>
      <c r="BV62" s="42">
        <f t="shared" si="22"/>
        <v>1098.4221079243309</v>
      </c>
      <c r="BW62" s="42">
        <f t="shared" si="23"/>
        <v>871.76357771772302</v>
      </c>
      <c r="BX62" s="42">
        <f t="shared" si="24"/>
        <v>626.19586014959123</v>
      </c>
      <c r="BY62" s="42">
        <f t="shared" si="25"/>
        <v>1078.4484258131849</v>
      </c>
      <c r="BZ62" s="42">
        <f t="shared" si="26"/>
        <v>852.32214298138797</v>
      </c>
      <c r="CA62" s="42">
        <f t="shared" si="27"/>
        <v>542.38474324206106</v>
      </c>
      <c r="CB62" s="42">
        <f t="shared" si="28"/>
        <v>1189.7471787245211</v>
      </c>
      <c r="CC62" s="42">
        <f t="shared" si="29"/>
        <v>874.81410200332436</v>
      </c>
      <c r="CD62" s="42">
        <f t="shared" si="30"/>
        <v>596.38659884230833</v>
      </c>
      <c r="CE62" s="42">
        <f t="shared" si="31"/>
        <v>1333.099456235748</v>
      </c>
      <c r="CF62" s="42">
        <f t="shared" si="32"/>
        <v>964.74302753902816</v>
      </c>
      <c r="CG62" s="42">
        <f t="shared" si="33"/>
        <v>403.40261334736476</v>
      </c>
      <c r="CH62" s="42">
        <f t="shared" si="34"/>
        <v>1052.3546435148644</v>
      </c>
      <c r="CI62" s="42">
        <f t="shared" si="35"/>
        <v>727.87862843111463</v>
      </c>
      <c r="CJ62" s="42">
        <f t="shared" si="36"/>
        <v>562.34074334417016</v>
      </c>
      <c r="CK62" s="42">
        <f t="shared" si="37"/>
        <v>1124.6814866883403</v>
      </c>
      <c r="CL62" s="42">
        <f t="shared" si="49"/>
        <v>843.51111501625508</v>
      </c>
      <c r="CM62" s="42">
        <f t="shared" si="47"/>
        <v>657.45111260957515</v>
      </c>
      <c r="CN62" s="42">
        <f t="shared" si="48"/>
        <v>1298.0445043830073</v>
      </c>
      <c r="CO62" s="42">
        <f t="shared" si="41"/>
        <v>977.74780849629121</v>
      </c>
      <c r="CP62" s="42">
        <f t="shared" si="42"/>
        <v>420.91085108174087</v>
      </c>
      <c r="CQ62" s="42">
        <f t="shared" si="43"/>
        <v>1447.9333277211886</v>
      </c>
      <c r="CR62" s="42">
        <f t="shared" si="44"/>
        <v>934.42208940146475</v>
      </c>
      <c r="CS62" s="42"/>
      <c r="CT62" s="42"/>
      <c r="CU62" s="42"/>
      <c r="CV62" s="42"/>
      <c r="CW62" s="42"/>
      <c r="CX62" s="42"/>
      <c r="CY62" s="42"/>
      <c r="CZ62" s="42"/>
      <c r="DA62" s="42"/>
      <c r="DB62" s="43"/>
      <c r="DC62" s="44">
        <v>12089</v>
      </c>
      <c r="DD62" s="44">
        <v>11942</v>
      </c>
      <c r="DE62" s="44">
        <v>11969</v>
      </c>
      <c r="DF62" s="44">
        <v>11799</v>
      </c>
      <c r="DG62" s="44">
        <v>11719</v>
      </c>
      <c r="DH62" s="11">
        <v>11509</v>
      </c>
      <c r="DI62" s="11">
        <v>11471</v>
      </c>
      <c r="DJ62" s="11">
        <v>11498</v>
      </c>
      <c r="DK62" s="11">
        <v>11431</v>
      </c>
      <c r="DL62" s="11">
        <v>11402</v>
      </c>
      <c r="DM62" s="11">
        <v>11403</v>
      </c>
      <c r="DN62" s="11">
        <v>11381</v>
      </c>
      <c r="DO62" s="11">
        <v>11864</v>
      </c>
      <c r="DP62" s="11">
        <v>11879</v>
      </c>
    </row>
    <row r="63" spans="1:120" ht="17.25" customHeight="1">
      <c r="A63" s="39">
        <v>59</v>
      </c>
      <c r="B63" s="40" t="s">
        <v>47</v>
      </c>
      <c r="C63" s="41">
        <v>49</v>
      </c>
      <c r="D63" s="41">
        <v>137</v>
      </c>
      <c r="E63" s="41">
        <v>186</v>
      </c>
      <c r="F63" s="41">
        <v>81</v>
      </c>
      <c r="G63" s="41">
        <v>198</v>
      </c>
      <c r="H63" s="41">
        <v>283</v>
      </c>
      <c r="I63" s="41">
        <v>78</v>
      </c>
      <c r="J63" s="41">
        <v>231</v>
      </c>
      <c r="K63" s="41">
        <v>311</v>
      </c>
      <c r="L63" s="41">
        <v>66</v>
      </c>
      <c r="M63" s="41">
        <v>216</v>
      </c>
      <c r="N63" s="41">
        <v>286</v>
      </c>
      <c r="O63" s="41">
        <v>68</v>
      </c>
      <c r="P63" s="41">
        <v>202</v>
      </c>
      <c r="Q63" s="41">
        <v>270</v>
      </c>
      <c r="R63" s="83">
        <v>114</v>
      </c>
      <c r="S63" s="83">
        <v>283</v>
      </c>
      <c r="T63" s="83">
        <v>400</v>
      </c>
      <c r="U63" s="41">
        <v>112</v>
      </c>
      <c r="V63" s="41">
        <v>295</v>
      </c>
      <c r="W63" s="41">
        <v>414</v>
      </c>
      <c r="X63" s="41">
        <v>90</v>
      </c>
      <c r="Y63" s="41">
        <v>293</v>
      </c>
      <c r="Z63" s="41">
        <v>383</v>
      </c>
      <c r="AA63" s="41">
        <v>107</v>
      </c>
      <c r="AB63" s="41">
        <v>310</v>
      </c>
      <c r="AC63" s="41">
        <v>418</v>
      </c>
      <c r="AD63" s="41">
        <v>155</v>
      </c>
      <c r="AE63" s="41">
        <v>356</v>
      </c>
      <c r="AF63" s="41">
        <v>512</v>
      </c>
      <c r="AG63" s="41">
        <v>117</v>
      </c>
      <c r="AH63" s="41">
        <v>341</v>
      </c>
      <c r="AI63" s="41">
        <f t="shared" si="11"/>
        <v>458</v>
      </c>
      <c r="AJ63" s="41">
        <v>147</v>
      </c>
      <c r="AK63" s="41">
        <v>375</v>
      </c>
      <c r="AL63" s="41">
        <f t="shared" si="12"/>
        <v>522</v>
      </c>
      <c r="AM63" s="41">
        <v>113</v>
      </c>
      <c r="AN63" s="41">
        <v>357</v>
      </c>
      <c r="AO63" s="41">
        <v>470</v>
      </c>
      <c r="AP63" s="41">
        <v>125</v>
      </c>
      <c r="AQ63" s="41">
        <v>341</v>
      </c>
      <c r="AR63" s="41">
        <v>466</v>
      </c>
      <c r="AS63" s="41"/>
      <c r="AT63" s="41"/>
      <c r="AU63" s="41"/>
      <c r="AV63" s="41"/>
      <c r="AW63" s="41"/>
      <c r="AX63" s="41"/>
      <c r="AY63" s="41"/>
      <c r="AZ63" s="41"/>
      <c r="BA63" s="41"/>
      <c r="BC63" s="42">
        <f t="shared" si="60"/>
        <v>101.07677709476464</v>
      </c>
      <c r="BD63" s="42">
        <f t="shared" si="61"/>
        <v>282.60241759148482</v>
      </c>
      <c r="BE63" s="42">
        <f t="shared" si="14"/>
        <v>191.83959734312472</v>
      </c>
      <c r="BF63" s="42">
        <f t="shared" si="58"/>
        <v>165.55276227849652</v>
      </c>
      <c r="BG63" s="42">
        <f t="shared" si="56"/>
        <v>404.68453001410262</v>
      </c>
      <c r="BH63" s="42">
        <f t="shared" si="15"/>
        <v>289.20636867169458</v>
      </c>
      <c r="BI63" s="42">
        <f t="shared" si="59"/>
        <v>156.17022554584497</v>
      </c>
      <c r="BJ63" s="42">
        <f t="shared" si="57"/>
        <v>462.50412950115629</v>
      </c>
      <c r="BK63" s="42">
        <f t="shared" si="16"/>
        <v>311.33935990229349</v>
      </c>
      <c r="BL63" s="42">
        <f t="shared" si="54"/>
        <v>128.77923142213245</v>
      </c>
      <c r="BM63" s="42">
        <f t="shared" si="51"/>
        <v>421.45930283606992</v>
      </c>
      <c r="BN63" s="42">
        <f t="shared" si="17"/>
        <v>279.02166808128698</v>
      </c>
      <c r="BO63" s="42">
        <f t="shared" si="55"/>
        <v>129.71405680712664</v>
      </c>
      <c r="BP63" s="42">
        <f t="shared" si="52"/>
        <v>385.32705110352327</v>
      </c>
      <c r="BQ63" s="42">
        <f t="shared" si="18"/>
        <v>257.52055395532494</v>
      </c>
      <c r="BR63" s="42">
        <f t="shared" si="19"/>
        <v>212.83149906186117</v>
      </c>
      <c r="BS63" s="42">
        <f t="shared" si="20"/>
        <v>528.34486170619925</v>
      </c>
      <c r="BT63" s="42">
        <f t="shared" si="50"/>
        <v>373.38859484537045</v>
      </c>
      <c r="BU63" s="42">
        <f t="shared" si="21"/>
        <v>206.50490449148168</v>
      </c>
      <c r="BV63" s="42">
        <f t="shared" si="22"/>
        <v>543.91916808024189</v>
      </c>
      <c r="BW63" s="42">
        <f t="shared" si="23"/>
        <v>381.66531455122055</v>
      </c>
      <c r="BX63" s="42">
        <f t="shared" si="24"/>
        <v>163.04790891056822</v>
      </c>
      <c r="BY63" s="42">
        <f t="shared" si="25"/>
        <v>530.81152567551658</v>
      </c>
      <c r="BZ63" s="42">
        <f t="shared" si="26"/>
        <v>346.92971729304242</v>
      </c>
      <c r="CA63" s="42">
        <f t="shared" si="27"/>
        <v>189.0459363957597</v>
      </c>
      <c r="CB63" s="42">
        <f t="shared" si="28"/>
        <v>547.7031802120141</v>
      </c>
      <c r="CC63" s="42">
        <f t="shared" si="29"/>
        <v>369.25795053003532</v>
      </c>
      <c r="CD63" s="42">
        <f t="shared" si="30"/>
        <v>268.16377020960027</v>
      </c>
      <c r="CE63" s="42">
        <f t="shared" si="31"/>
        <v>615.91162706204966</v>
      </c>
      <c r="CF63" s="42">
        <f t="shared" si="32"/>
        <v>442.90274305585598</v>
      </c>
      <c r="CG63" s="42">
        <f t="shared" si="33"/>
        <v>200.89975617294547</v>
      </c>
      <c r="CH63" s="42">
        <f t="shared" si="34"/>
        <v>585.52834918781559</v>
      </c>
      <c r="CI63" s="42">
        <f t="shared" si="35"/>
        <v>393.21405268038052</v>
      </c>
      <c r="CJ63" s="42">
        <f t="shared" si="36"/>
        <v>262.28455197516325</v>
      </c>
      <c r="CK63" s="42">
        <f t="shared" si="37"/>
        <v>669.09324483460011</v>
      </c>
      <c r="CL63" s="42">
        <f t="shared" si="49"/>
        <v>465.68889840488168</v>
      </c>
      <c r="CM63" s="42">
        <f t="shared" si="47"/>
        <v>217.65091105204363</v>
      </c>
      <c r="CN63" s="42">
        <f t="shared" si="48"/>
        <v>687.62278978388997</v>
      </c>
      <c r="CO63" s="42">
        <f t="shared" si="41"/>
        <v>452.6368504179668</v>
      </c>
      <c r="CP63" s="42">
        <f t="shared" si="42"/>
        <v>228.27923115554947</v>
      </c>
      <c r="CQ63" s="42">
        <f t="shared" si="43"/>
        <v>622.74574259233896</v>
      </c>
      <c r="CR63" s="42">
        <f t="shared" si="44"/>
        <v>425.51248687394423</v>
      </c>
      <c r="CS63" s="42"/>
      <c r="CT63" s="42"/>
      <c r="CU63" s="42"/>
      <c r="CV63" s="42"/>
      <c r="CW63" s="42"/>
      <c r="CX63" s="42"/>
      <c r="CY63" s="42"/>
      <c r="CZ63" s="42"/>
      <c r="DA63" s="42"/>
      <c r="DB63" s="43"/>
      <c r="DC63" s="44">
        <v>96956</v>
      </c>
      <c r="DD63" s="44">
        <v>97854</v>
      </c>
      <c r="DE63" s="44">
        <v>99891</v>
      </c>
      <c r="DF63" s="44">
        <v>102501</v>
      </c>
      <c r="DG63" s="44">
        <v>104846</v>
      </c>
      <c r="DH63" s="11">
        <v>107127</v>
      </c>
      <c r="DI63" s="11">
        <v>108472</v>
      </c>
      <c r="DJ63" s="11">
        <v>110397</v>
      </c>
      <c r="DK63" s="11">
        <v>113200</v>
      </c>
      <c r="DL63" s="11">
        <v>115601</v>
      </c>
      <c r="DM63" s="11">
        <v>116476</v>
      </c>
      <c r="DN63" s="11">
        <v>112092</v>
      </c>
      <c r="DO63" s="11">
        <v>103836</v>
      </c>
      <c r="DP63" s="11">
        <v>109515</v>
      </c>
    </row>
    <row r="64" spans="1:120" ht="17.25" customHeight="1">
      <c r="A64" s="39">
        <v>60</v>
      </c>
      <c r="B64" s="40" t="s">
        <v>71</v>
      </c>
      <c r="C64" s="41">
        <v>0</v>
      </c>
      <c r="D64" s="41">
        <v>8</v>
      </c>
      <c r="E64" s="41">
        <v>11</v>
      </c>
      <c r="F64" s="41" t="s">
        <v>105</v>
      </c>
      <c r="G64" s="41">
        <v>9</v>
      </c>
      <c r="H64" s="41">
        <v>12</v>
      </c>
      <c r="I64" s="41">
        <v>6</v>
      </c>
      <c r="J64" s="41">
        <v>20</v>
      </c>
      <c r="K64" s="41">
        <v>26</v>
      </c>
      <c r="L64" s="41">
        <v>7</v>
      </c>
      <c r="M64" s="41">
        <v>10</v>
      </c>
      <c r="N64" s="41">
        <v>17</v>
      </c>
      <c r="O64" s="41">
        <v>8</v>
      </c>
      <c r="P64" s="41">
        <v>11</v>
      </c>
      <c r="Q64" s="41">
        <v>19</v>
      </c>
      <c r="R64" s="83">
        <v>12</v>
      </c>
      <c r="S64" s="83">
        <v>25</v>
      </c>
      <c r="T64" s="83">
        <v>38</v>
      </c>
      <c r="U64" s="41">
        <v>10</v>
      </c>
      <c r="V64" s="41">
        <v>33</v>
      </c>
      <c r="W64" s="41">
        <v>43</v>
      </c>
      <c r="X64" s="41">
        <v>16</v>
      </c>
      <c r="Y64" s="41">
        <v>25</v>
      </c>
      <c r="Z64" s="41">
        <v>41</v>
      </c>
      <c r="AA64" s="41">
        <v>12</v>
      </c>
      <c r="AB64" s="41">
        <v>15</v>
      </c>
      <c r="AC64" s="41">
        <v>27</v>
      </c>
      <c r="AD64" s="41">
        <v>21</v>
      </c>
      <c r="AE64" s="41">
        <v>42</v>
      </c>
      <c r="AF64" s="41">
        <v>63</v>
      </c>
      <c r="AG64" s="41">
        <v>13</v>
      </c>
      <c r="AH64" s="41">
        <v>35</v>
      </c>
      <c r="AI64" s="41">
        <f t="shared" si="11"/>
        <v>48</v>
      </c>
      <c r="AJ64" s="41">
        <v>4</v>
      </c>
      <c r="AK64" s="41">
        <v>16</v>
      </c>
      <c r="AL64" s="41">
        <f t="shared" si="12"/>
        <v>20</v>
      </c>
      <c r="AM64" s="41">
        <v>6</v>
      </c>
      <c r="AN64" s="41">
        <v>15</v>
      </c>
      <c r="AO64" s="41">
        <v>21</v>
      </c>
      <c r="AP64" s="41">
        <v>6</v>
      </c>
      <c r="AQ64" s="41">
        <v>15</v>
      </c>
      <c r="AR64" s="41">
        <v>21</v>
      </c>
      <c r="AS64" s="41"/>
      <c r="AT64" s="41"/>
      <c r="AU64" s="41"/>
      <c r="AV64" s="41"/>
      <c r="AW64" s="41"/>
      <c r="AX64" s="41"/>
      <c r="AY64" s="41"/>
      <c r="AZ64" s="41"/>
      <c r="BA64" s="41"/>
      <c r="BC64" s="42">
        <f t="shared" si="60"/>
        <v>0</v>
      </c>
      <c r="BD64" s="42">
        <f t="shared" si="61"/>
        <v>236.79147550688174</v>
      </c>
      <c r="BE64" s="42">
        <f t="shared" si="14"/>
        <v>162.79413941098119</v>
      </c>
      <c r="BF64" s="42"/>
      <c r="BG64" s="42">
        <f t="shared" si="56"/>
        <v>267.57841534116244</v>
      </c>
      <c r="BH64" s="42">
        <f t="shared" si="15"/>
        <v>178.38561022744165</v>
      </c>
      <c r="BI64" s="42">
        <f t="shared" si="59"/>
        <v>177.61989342806396</v>
      </c>
      <c r="BJ64" s="42">
        <f t="shared" si="57"/>
        <v>592.06631142687979</v>
      </c>
      <c r="BK64" s="42">
        <f t="shared" si="16"/>
        <v>384.84310242747188</v>
      </c>
      <c r="BL64" s="42">
        <f t="shared" si="54"/>
        <v>206.79468242245201</v>
      </c>
      <c r="BM64" s="42">
        <f t="shared" si="51"/>
        <v>295.42097488921718</v>
      </c>
      <c r="BN64" s="42">
        <f t="shared" si="17"/>
        <v>251.10782865583457</v>
      </c>
      <c r="BO64" s="42">
        <f t="shared" si="55"/>
        <v>229.25920618999857</v>
      </c>
      <c r="BP64" s="42">
        <f t="shared" si="52"/>
        <v>315.23140851124805</v>
      </c>
      <c r="BQ64" s="42">
        <f t="shared" si="18"/>
        <v>272.24530735062331</v>
      </c>
      <c r="BR64" s="42">
        <f t="shared" si="19"/>
        <v>351.8029903254178</v>
      </c>
      <c r="BS64" s="42">
        <f t="shared" si="20"/>
        <v>732.92289651128704</v>
      </c>
      <c r="BT64" s="42">
        <f t="shared" si="50"/>
        <v>557.02140134857814</v>
      </c>
      <c r="BU64" s="42">
        <f t="shared" si="21"/>
        <v>288.05991646262419</v>
      </c>
      <c r="BV64" s="42">
        <f t="shared" si="22"/>
        <v>950.59772432666</v>
      </c>
      <c r="BW64" s="42">
        <f t="shared" si="23"/>
        <v>619.32882039464209</v>
      </c>
      <c r="BX64" s="42">
        <f t="shared" si="24"/>
        <v>435.55192595617257</v>
      </c>
      <c r="BY64" s="42">
        <f t="shared" si="25"/>
        <v>680.54988430651963</v>
      </c>
      <c r="BZ64" s="42">
        <f t="shared" si="26"/>
        <v>558.0509051313461</v>
      </c>
      <c r="CA64" s="42">
        <f t="shared" si="27"/>
        <v>326.39738882088943</v>
      </c>
      <c r="CB64" s="42">
        <f t="shared" si="28"/>
        <v>407.99673602611182</v>
      </c>
      <c r="CC64" s="42">
        <f t="shared" si="29"/>
        <v>367.1970624235006</v>
      </c>
      <c r="CD64" s="42">
        <f t="shared" si="30"/>
        <v>562.09850107066381</v>
      </c>
      <c r="CE64" s="42">
        <f t="shared" si="31"/>
        <v>1124.1970021413276</v>
      </c>
      <c r="CF64" s="42">
        <f t="shared" si="32"/>
        <v>843.14775160599561</v>
      </c>
      <c r="CG64" s="42">
        <f t="shared" si="33"/>
        <v>344.14295168762408</v>
      </c>
      <c r="CH64" s="42">
        <f t="shared" si="34"/>
        <v>926.53871608206487</v>
      </c>
      <c r="CI64" s="42">
        <f t="shared" si="35"/>
        <v>635.34083388484441</v>
      </c>
      <c r="CJ64" s="42">
        <f t="shared" si="36"/>
        <v>104.95932826029913</v>
      </c>
      <c r="CK64" s="42">
        <f t="shared" si="37"/>
        <v>419.83731304119652</v>
      </c>
      <c r="CL64" s="42">
        <f t="shared" si="49"/>
        <v>262.39832065074785</v>
      </c>
      <c r="CM64" s="42">
        <f t="shared" si="47"/>
        <v>156.96533682145193</v>
      </c>
      <c r="CN64" s="42">
        <f t="shared" si="48"/>
        <v>392.41334205362983</v>
      </c>
      <c r="CO64" s="42">
        <f t="shared" si="41"/>
        <v>274.68933943754087</v>
      </c>
      <c r="CP64" s="42">
        <f t="shared" si="42"/>
        <v>154.12278448497304</v>
      </c>
      <c r="CQ64" s="42">
        <f t="shared" si="43"/>
        <v>385.30696121243255</v>
      </c>
      <c r="CR64" s="42">
        <f t="shared" si="44"/>
        <v>269.71487284870278</v>
      </c>
      <c r="CS64" s="42"/>
      <c r="CT64" s="42"/>
      <c r="CU64" s="42"/>
      <c r="CV64" s="42"/>
      <c r="CW64" s="42"/>
      <c r="CX64" s="42"/>
      <c r="CY64" s="42"/>
      <c r="CZ64" s="42"/>
      <c r="DA64" s="42"/>
      <c r="DB64" s="43"/>
      <c r="DC64" s="44">
        <v>6757</v>
      </c>
      <c r="DD64" s="44">
        <v>6727</v>
      </c>
      <c r="DE64" s="44">
        <v>6756</v>
      </c>
      <c r="DF64" s="44">
        <v>6770</v>
      </c>
      <c r="DG64" s="44">
        <v>6979</v>
      </c>
      <c r="DH64" s="11">
        <v>6822</v>
      </c>
      <c r="DI64" s="11">
        <v>6943</v>
      </c>
      <c r="DJ64" s="11">
        <v>7347</v>
      </c>
      <c r="DK64" s="11">
        <v>7353</v>
      </c>
      <c r="DL64" s="11">
        <v>7472</v>
      </c>
      <c r="DM64" s="11">
        <v>7555</v>
      </c>
      <c r="DN64" s="11">
        <v>7622</v>
      </c>
      <c r="DO64" s="11">
        <v>7645</v>
      </c>
      <c r="DP64" s="11">
        <v>7786</v>
      </c>
    </row>
    <row r="65" spans="1:120" ht="17.25" customHeight="1">
      <c r="A65" s="39">
        <v>61</v>
      </c>
      <c r="B65" s="40" t="s">
        <v>72</v>
      </c>
      <c r="C65" s="41">
        <v>0</v>
      </c>
      <c r="D65" s="41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4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83">
        <v>3</v>
      </c>
      <c r="S65" s="83">
        <v>3</v>
      </c>
      <c r="T65" s="83">
        <v>4</v>
      </c>
      <c r="U65" s="41">
        <v>0</v>
      </c>
      <c r="V65" s="41">
        <v>6</v>
      </c>
      <c r="W65" s="41">
        <v>8</v>
      </c>
      <c r="X65" s="41">
        <v>3</v>
      </c>
      <c r="Y65" s="41">
        <v>6</v>
      </c>
      <c r="Z65" s="41">
        <v>8</v>
      </c>
      <c r="AA65" s="41">
        <v>0</v>
      </c>
      <c r="AB65" s="41">
        <v>0</v>
      </c>
      <c r="AC65" s="41">
        <v>0</v>
      </c>
      <c r="AD65" s="41"/>
      <c r="AE65" s="41"/>
      <c r="AF65" s="41"/>
      <c r="AG65" s="41">
        <v>6</v>
      </c>
      <c r="AH65" s="41">
        <v>17</v>
      </c>
      <c r="AI65" s="41">
        <f t="shared" si="11"/>
        <v>23</v>
      </c>
      <c r="AJ65" s="41">
        <v>6</v>
      </c>
      <c r="AK65" s="41">
        <v>20</v>
      </c>
      <c r="AL65" s="41">
        <f t="shared" si="12"/>
        <v>26</v>
      </c>
      <c r="AM65" s="41">
        <v>0</v>
      </c>
      <c r="AN65" s="41">
        <v>2</v>
      </c>
      <c r="AO65" s="41">
        <v>2</v>
      </c>
      <c r="AP65" s="41">
        <v>0</v>
      </c>
      <c r="AQ65" s="41">
        <v>2</v>
      </c>
      <c r="AR65" s="41">
        <v>2</v>
      </c>
      <c r="AS65" s="41"/>
      <c r="AT65" s="41"/>
      <c r="AU65" s="41"/>
      <c r="AV65" s="41"/>
      <c r="AW65" s="41"/>
      <c r="AX65" s="41"/>
      <c r="AY65" s="41"/>
      <c r="AZ65" s="41"/>
      <c r="BA65" s="41"/>
      <c r="BC65" s="42">
        <f t="shared" si="60"/>
        <v>0</v>
      </c>
      <c r="BD65" s="42">
        <f t="shared" si="61"/>
        <v>0</v>
      </c>
      <c r="BE65" s="42">
        <f t="shared" si="14"/>
        <v>0</v>
      </c>
      <c r="BF65" s="42">
        <f t="shared" ref="BF65:BF82" si="62">F65/$DD65*100000*2</f>
        <v>0</v>
      </c>
      <c r="BG65" s="42"/>
      <c r="BH65" s="42">
        <f t="shared" si="15"/>
        <v>0</v>
      </c>
      <c r="BI65" s="42"/>
      <c r="BJ65" s="42"/>
      <c r="BK65" s="42">
        <f t="shared" si="16"/>
        <v>129.07389480477573</v>
      </c>
      <c r="BL65" s="42">
        <f t="shared" si="54"/>
        <v>0</v>
      </c>
      <c r="BM65" s="42"/>
      <c r="BN65" s="42">
        <f t="shared" si="17"/>
        <v>0</v>
      </c>
      <c r="BO65" s="42">
        <f t="shared" si="55"/>
        <v>0</v>
      </c>
      <c r="BP65" s="42"/>
      <c r="BQ65" s="42">
        <f t="shared" si="18"/>
        <v>0</v>
      </c>
      <c r="BR65" s="42">
        <f t="shared" si="19"/>
        <v>198.87305270135897</v>
      </c>
      <c r="BS65" s="42">
        <f t="shared" si="20"/>
        <v>198.87305270135897</v>
      </c>
      <c r="BT65" s="42">
        <f t="shared" si="50"/>
        <v>132.58203513423931</v>
      </c>
      <c r="BU65" s="42">
        <f t="shared" si="21"/>
        <v>0</v>
      </c>
      <c r="BV65" s="42">
        <f t="shared" si="22"/>
        <v>391.00684261974584</v>
      </c>
      <c r="BW65" s="42">
        <f t="shared" si="23"/>
        <v>260.67122841316387</v>
      </c>
      <c r="BX65" s="42">
        <f t="shared" si="24"/>
        <v>204.49897750511249</v>
      </c>
      <c r="BY65" s="42">
        <f t="shared" si="25"/>
        <v>408.99795501022498</v>
      </c>
      <c r="BZ65" s="42">
        <f t="shared" si="26"/>
        <v>272.66530334014999</v>
      </c>
      <c r="CA65" s="42">
        <f t="shared" si="27"/>
        <v>0</v>
      </c>
      <c r="CB65" s="42">
        <f t="shared" si="28"/>
        <v>0</v>
      </c>
      <c r="CC65" s="42">
        <f t="shared" si="29"/>
        <v>0</v>
      </c>
      <c r="CD65" s="42">
        <f t="shared" si="30"/>
        <v>0</v>
      </c>
      <c r="CE65" s="42">
        <f t="shared" si="31"/>
        <v>0</v>
      </c>
      <c r="CF65" s="42">
        <f t="shared" si="32"/>
        <v>0</v>
      </c>
      <c r="CG65" s="42">
        <f t="shared" si="33"/>
        <v>398.93617021276594</v>
      </c>
      <c r="CH65" s="42">
        <f t="shared" si="34"/>
        <v>1130.3191489361702</v>
      </c>
      <c r="CI65" s="42">
        <f t="shared" si="35"/>
        <v>764.62765957446811</v>
      </c>
      <c r="CJ65" s="42">
        <f t="shared" si="36"/>
        <v>392.92730844793709</v>
      </c>
      <c r="CK65" s="42">
        <f t="shared" si="37"/>
        <v>1309.7576948264571</v>
      </c>
      <c r="CL65" s="42">
        <f t="shared" si="49"/>
        <v>851.34250163719707</v>
      </c>
      <c r="CM65" s="42">
        <f t="shared" si="47"/>
        <v>0</v>
      </c>
      <c r="CN65" s="42">
        <f t="shared" si="48"/>
        <v>124.76606363069246</v>
      </c>
      <c r="CO65" s="42">
        <f t="shared" si="41"/>
        <v>62.383031815346229</v>
      </c>
      <c r="CP65" s="42">
        <f t="shared" si="42"/>
        <v>0</v>
      </c>
      <c r="CQ65" s="42">
        <f t="shared" si="43"/>
        <v>123.53304508956147</v>
      </c>
      <c r="CR65" s="42">
        <f t="shared" si="44"/>
        <v>61.766522544780734</v>
      </c>
      <c r="CS65" s="42"/>
      <c r="CT65" s="42"/>
      <c r="CU65" s="42"/>
      <c r="CV65" s="42"/>
      <c r="CW65" s="42"/>
      <c r="CX65" s="42"/>
      <c r="CY65" s="42"/>
      <c r="CZ65" s="42"/>
      <c r="DA65" s="42"/>
      <c r="DB65" s="43"/>
      <c r="DC65" s="44">
        <v>3093</v>
      </c>
      <c r="DD65" s="44">
        <v>3054</v>
      </c>
      <c r="DE65" s="44">
        <v>3099</v>
      </c>
      <c r="DF65" s="44">
        <v>3058</v>
      </c>
      <c r="DG65" s="44">
        <v>3027</v>
      </c>
      <c r="DH65" s="11">
        <v>3017</v>
      </c>
      <c r="DI65" s="11">
        <v>3069</v>
      </c>
      <c r="DJ65" s="11">
        <v>2934</v>
      </c>
      <c r="DK65" s="11">
        <v>2982</v>
      </c>
      <c r="DL65" s="11">
        <v>2940</v>
      </c>
      <c r="DM65" s="11">
        <v>3008</v>
      </c>
      <c r="DN65" s="11">
        <v>3054</v>
      </c>
      <c r="DO65" s="11">
        <v>3206</v>
      </c>
      <c r="DP65" s="11">
        <v>3238</v>
      </c>
    </row>
    <row r="66" spans="1:120" ht="17.25" customHeight="1">
      <c r="A66" s="39">
        <v>62</v>
      </c>
      <c r="B66" s="40" t="s">
        <v>31</v>
      </c>
      <c r="C66" s="41">
        <v>12</v>
      </c>
      <c r="D66" s="41">
        <v>51</v>
      </c>
      <c r="E66" s="41">
        <v>64</v>
      </c>
      <c r="F66" s="41">
        <v>15</v>
      </c>
      <c r="G66" s="41">
        <v>66</v>
      </c>
      <c r="H66" s="41">
        <v>84</v>
      </c>
      <c r="I66" s="41">
        <v>20</v>
      </c>
      <c r="J66" s="41">
        <v>67</v>
      </c>
      <c r="K66" s="41">
        <v>88</v>
      </c>
      <c r="L66" s="41">
        <v>29</v>
      </c>
      <c r="M66" s="41">
        <v>67</v>
      </c>
      <c r="N66" s="41">
        <v>96</v>
      </c>
      <c r="O66" s="41">
        <v>31</v>
      </c>
      <c r="P66" s="41">
        <v>81</v>
      </c>
      <c r="Q66" s="41">
        <v>113</v>
      </c>
      <c r="R66" s="83">
        <v>44</v>
      </c>
      <c r="S66" s="83">
        <v>96</v>
      </c>
      <c r="T66" s="83">
        <v>140</v>
      </c>
      <c r="U66" s="41">
        <v>46</v>
      </c>
      <c r="V66" s="41">
        <v>119</v>
      </c>
      <c r="W66" s="41">
        <v>165</v>
      </c>
      <c r="X66" s="41">
        <v>53</v>
      </c>
      <c r="Y66" s="41">
        <v>109</v>
      </c>
      <c r="Z66" s="41">
        <v>162</v>
      </c>
      <c r="AA66" s="41">
        <v>41</v>
      </c>
      <c r="AB66" s="41">
        <v>128</v>
      </c>
      <c r="AC66" s="41">
        <v>173</v>
      </c>
      <c r="AD66" s="41">
        <v>40</v>
      </c>
      <c r="AE66" s="41">
        <v>116</v>
      </c>
      <c r="AF66" s="41">
        <v>157</v>
      </c>
      <c r="AG66" s="41">
        <v>55</v>
      </c>
      <c r="AH66" s="41">
        <v>169</v>
      </c>
      <c r="AI66" s="41">
        <f t="shared" si="11"/>
        <v>224</v>
      </c>
      <c r="AJ66" s="41">
        <v>50</v>
      </c>
      <c r="AK66" s="41">
        <v>172</v>
      </c>
      <c r="AL66" s="41">
        <f t="shared" si="12"/>
        <v>222</v>
      </c>
      <c r="AM66" s="41">
        <v>70</v>
      </c>
      <c r="AN66" s="41">
        <v>154</v>
      </c>
      <c r="AO66" s="41">
        <v>224</v>
      </c>
      <c r="AP66" s="41">
        <v>59</v>
      </c>
      <c r="AQ66" s="41">
        <v>160</v>
      </c>
      <c r="AR66" s="41">
        <v>219</v>
      </c>
      <c r="AS66" s="41"/>
      <c r="AT66" s="41"/>
      <c r="AU66" s="41"/>
      <c r="AV66" s="41"/>
      <c r="AW66" s="41"/>
      <c r="AX66" s="41"/>
      <c r="AY66" s="41"/>
      <c r="AZ66" s="41"/>
      <c r="BA66" s="41"/>
      <c r="BC66" s="42">
        <f t="shared" si="60"/>
        <v>87.873462214411248</v>
      </c>
      <c r="BD66" s="42">
        <f t="shared" si="61"/>
        <v>373.46221441124777</v>
      </c>
      <c r="BE66" s="42">
        <f t="shared" si="14"/>
        <v>234.32923257176333</v>
      </c>
      <c r="BF66" s="42">
        <f t="shared" si="62"/>
        <v>109.06711262997165</v>
      </c>
      <c r="BG66" s="42">
        <f t="shared" ref="BG66:BG84" si="63">G66/$DD66*100000*2</f>
        <v>479.89529557187518</v>
      </c>
      <c r="BH66" s="42">
        <f t="shared" si="15"/>
        <v>305.38791536392063</v>
      </c>
      <c r="BI66" s="42">
        <f t="shared" ref="BI66:BI75" si="64">I66/$DE66*100000*2</f>
        <v>143.78662065494805</v>
      </c>
      <c r="BJ66" s="42">
        <f t="shared" ref="BJ66:BJ75" si="65">J66/$DE66*100000*2</f>
        <v>481.685179194076</v>
      </c>
      <c r="BK66" s="42">
        <f t="shared" si="16"/>
        <v>316.33056544088572</v>
      </c>
      <c r="BL66" s="42">
        <f t="shared" si="54"/>
        <v>207.66201217329038</v>
      </c>
      <c r="BM66" s="42">
        <f t="shared" ref="BM66:BM75" si="66">M66/$DF66*100000*2</f>
        <v>479.77085571070535</v>
      </c>
      <c r="BN66" s="42">
        <f t="shared" si="17"/>
        <v>343.71643394199788</v>
      </c>
      <c r="BO66" s="42">
        <f t="shared" si="55"/>
        <v>221.92790922432613</v>
      </c>
      <c r="BP66" s="42">
        <f t="shared" ref="BP66:BP84" si="67">P66/$DG66*100000*2</f>
        <v>579.87614990872316</v>
      </c>
      <c r="BQ66" s="42">
        <f t="shared" si="18"/>
        <v>404.4815119733687</v>
      </c>
      <c r="BR66" s="42">
        <f t="shared" si="19"/>
        <v>317.62073197141416</v>
      </c>
      <c r="BS66" s="42">
        <f t="shared" si="20"/>
        <v>692.99068793763081</v>
      </c>
      <c r="BT66" s="42">
        <f t="shared" si="50"/>
        <v>505.30570995452251</v>
      </c>
      <c r="BU66" s="42">
        <f t="shared" si="21"/>
        <v>328.3720598208231</v>
      </c>
      <c r="BV66" s="42">
        <f t="shared" si="22"/>
        <v>849.48424171039005</v>
      </c>
      <c r="BW66" s="42">
        <f t="shared" si="23"/>
        <v>588.92815076560657</v>
      </c>
      <c r="BX66" s="42">
        <f t="shared" si="24"/>
        <v>363.9609943689054</v>
      </c>
      <c r="BY66" s="42">
        <f t="shared" si="25"/>
        <v>748.52355445680541</v>
      </c>
      <c r="BZ66" s="42">
        <f t="shared" si="26"/>
        <v>556.24227441285541</v>
      </c>
      <c r="CA66" s="42">
        <f t="shared" si="27"/>
        <v>277.25182580470653</v>
      </c>
      <c r="CB66" s="42">
        <f t="shared" si="28"/>
        <v>865.56667568298622</v>
      </c>
      <c r="CC66" s="42">
        <f t="shared" si="29"/>
        <v>584.93373005139301</v>
      </c>
      <c r="CD66" s="42">
        <f t="shared" si="30"/>
        <v>267.43330881861334</v>
      </c>
      <c r="CE66" s="42">
        <f t="shared" si="31"/>
        <v>775.55659557397871</v>
      </c>
      <c r="CF66" s="42">
        <f t="shared" si="32"/>
        <v>524.83786855652875</v>
      </c>
      <c r="CG66" s="42">
        <f t="shared" si="33"/>
        <v>363.66040729965619</v>
      </c>
      <c r="CH66" s="42">
        <f t="shared" si="34"/>
        <v>1117.4292515207617</v>
      </c>
      <c r="CI66" s="42">
        <f t="shared" si="35"/>
        <v>740.54482941020888</v>
      </c>
      <c r="CJ66" s="42">
        <f t="shared" si="36"/>
        <v>328.35330815957968</v>
      </c>
      <c r="CK66" s="42">
        <f t="shared" si="37"/>
        <v>1129.5353800689543</v>
      </c>
      <c r="CL66" s="42">
        <f t="shared" si="49"/>
        <v>728.94434411426698</v>
      </c>
      <c r="CM66" s="42">
        <f t="shared" si="47"/>
        <v>456.32333767926986</v>
      </c>
      <c r="CN66" s="42">
        <f t="shared" si="48"/>
        <v>1003.9113428943938</v>
      </c>
      <c r="CO66" s="42">
        <f t="shared" si="41"/>
        <v>730.11734028683179</v>
      </c>
      <c r="CP66" s="42">
        <f t="shared" si="42"/>
        <v>382.8310028225676</v>
      </c>
      <c r="CQ66" s="42">
        <f t="shared" si="43"/>
        <v>1038.1857703662849</v>
      </c>
      <c r="CR66" s="42">
        <f t="shared" si="44"/>
        <v>710.50838659442627</v>
      </c>
      <c r="CS66" s="42"/>
      <c r="CT66" s="42"/>
      <c r="CU66" s="42"/>
      <c r="CV66" s="42"/>
      <c r="CW66" s="42"/>
      <c r="CX66" s="42"/>
      <c r="CY66" s="42"/>
      <c r="CZ66" s="42"/>
      <c r="DA66" s="42"/>
      <c r="DB66" s="43"/>
      <c r="DC66" s="44">
        <v>27312</v>
      </c>
      <c r="DD66" s="44">
        <v>27506</v>
      </c>
      <c r="DE66" s="44">
        <v>27819</v>
      </c>
      <c r="DF66" s="44">
        <v>27930</v>
      </c>
      <c r="DG66" s="44">
        <v>27937</v>
      </c>
      <c r="DH66" s="11">
        <v>27706</v>
      </c>
      <c r="DI66" s="11">
        <v>28017</v>
      </c>
      <c r="DJ66" s="11">
        <v>29124</v>
      </c>
      <c r="DK66" s="11">
        <v>29576</v>
      </c>
      <c r="DL66" s="11">
        <v>29914</v>
      </c>
      <c r="DM66" s="11">
        <v>30248</v>
      </c>
      <c r="DN66" s="11">
        <v>30455</v>
      </c>
      <c r="DO66" s="11">
        <v>30680</v>
      </c>
      <c r="DP66" s="11">
        <v>30823</v>
      </c>
    </row>
    <row r="67" spans="1:120" ht="17.25" customHeight="1">
      <c r="A67" s="39">
        <v>63</v>
      </c>
      <c r="B67" s="40" t="s">
        <v>73</v>
      </c>
      <c r="C67" s="41">
        <v>16</v>
      </c>
      <c r="D67" s="41">
        <v>17</v>
      </c>
      <c r="E67" s="41">
        <v>33</v>
      </c>
      <c r="F67" s="41">
        <v>11</v>
      </c>
      <c r="G67" s="41">
        <v>34</v>
      </c>
      <c r="H67" s="41">
        <v>45</v>
      </c>
      <c r="I67" s="41">
        <v>13</v>
      </c>
      <c r="J67" s="41">
        <v>40</v>
      </c>
      <c r="K67" s="41">
        <v>53</v>
      </c>
      <c r="L67" s="41">
        <v>12</v>
      </c>
      <c r="M67" s="41">
        <v>50</v>
      </c>
      <c r="N67" s="41">
        <v>64</v>
      </c>
      <c r="O67" s="41">
        <v>25</v>
      </c>
      <c r="P67" s="41">
        <v>63</v>
      </c>
      <c r="Q67" s="41">
        <v>90</v>
      </c>
      <c r="R67" s="83">
        <v>46</v>
      </c>
      <c r="S67" s="83">
        <v>65</v>
      </c>
      <c r="T67" s="83">
        <v>112</v>
      </c>
      <c r="U67" s="41">
        <v>26</v>
      </c>
      <c r="V67" s="41">
        <v>83</v>
      </c>
      <c r="W67" s="41">
        <v>111</v>
      </c>
      <c r="X67" s="41">
        <v>30</v>
      </c>
      <c r="Y67" s="41">
        <v>63</v>
      </c>
      <c r="Z67" s="41">
        <v>93</v>
      </c>
      <c r="AA67" s="41">
        <v>24</v>
      </c>
      <c r="AB67" s="41">
        <v>79</v>
      </c>
      <c r="AC67" s="41">
        <v>103</v>
      </c>
      <c r="AD67" s="41">
        <v>24</v>
      </c>
      <c r="AE67" s="41">
        <v>61</v>
      </c>
      <c r="AF67" s="41">
        <v>85</v>
      </c>
      <c r="AG67" s="41">
        <v>32</v>
      </c>
      <c r="AH67" s="41">
        <v>75</v>
      </c>
      <c r="AI67" s="41">
        <f t="shared" si="11"/>
        <v>107</v>
      </c>
      <c r="AJ67" s="41">
        <v>29</v>
      </c>
      <c r="AK67" s="41">
        <v>55</v>
      </c>
      <c r="AL67" s="41">
        <f t="shared" si="12"/>
        <v>84</v>
      </c>
      <c r="AM67" s="41">
        <v>30</v>
      </c>
      <c r="AN67" s="41">
        <v>57</v>
      </c>
      <c r="AO67" s="41">
        <v>87</v>
      </c>
      <c r="AP67" s="41">
        <v>43</v>
      </c>
      <c r="AQ67" s="41">
        <v>96</v>
      </c>
      <c r="AR67" s="41">
        <v>139</v>
      </c>
      <c r="AS67" s="41"/>
      <c r="AT67" s="41"/>
      <c r="AU67" s="41"/>
      <c r="AV67" s="41"/>
      <c r="AW67" s="41"/>
      <c r="AX67" s="41"/>
      <c r="AY67" s="41"/>
      <c r="AZ67" s="41"/>
      <c r="BA67" s="41"/>
      <c r="BC67" s="42">
        <f t="shared" si="60"/>
        <v>190.56693663649355</v>
      </c>
      <c r="BD67" s="42">
        <f t="shared" si="61"/>
        <v>202.47737017627443</v>
      </c>
      <c r="BE67" s="42">
        <f t="shared" si="14"/>
        <v>196.52215340638401</v>
      </c>
      <c r="BF67" s="42">
        <f t="shared" si="62"/>
        <v>133.25257419745608</v>
      </c>
      <c r="BG67" s="42">
        <f t="shared" si="63"/>
        <v>411.87159297395522</v>
      </c>
      <c r="BH67" s="42">
        <f t="shared" si="15"/>
        <v>272.56208358570564</v>
      </c>
      <c r="BI67" s="42">
        <f t="shared" si="64"/>
        <v>158.54625282029392</v>
      </c>
      <c r="BJ67" s="42">
        <f t="shared" si="65"/>
        <v>487.8346240624428</v>
      </c>
      <c r="BK67" s="42">
        <f t="shared" si="16"/>
        <v>323.19043844136837</v>
      </c>
      <c r="BL67" s="42">
        <f t="shared" si="54"/>
        <v>148.65283369464231</v>
      </c>
      <c r="BM67" s="42">
        <f t="shared" si="66"/>
        <v>619.38680706100956</v>
      </c>
      <c r="BN67" s="42">
        <f t="shared" si="17"/>
        <v>396.40755651904612</v>
      </c>
      <c r="BO67" s="42">
        <f t="shared" ref="BO67:BO84" si="68">O67/$DG67*100000*2</f>
        <v>314.09008103524093</v>
      </c>
      <c r="BP67" s="42">
        <f t="shared" si="67"/>
        <v>791.50700420880707</v>
      </c>
      <c r="BQ67" s="42">
        <f t="shared" si="18"/>
        <v>565.36214586343362</v>
      </c>
      <c r="BR67" s="42">
        <f t="shared" si="19"/>
        <v>584.08989905402836</v>
      </c>
      <c r="BS67" s="42">
        <f t="shared" si="20"/>
        <v>825.3444225763443</v>
      </c>
      <c r="BT67" s="42">
        <f t="shared" si="50"/>
        <v>711.06596406577364</v>
      </c>
      <c r="BU67" s="42">
        <f t="shared" si="21"/>
        <v>330.13776903053775</v>
      </c>
      <c r="BV67" s="42">
        <f t="shared" si="22"/>
        <v>1053.901339597486</v>
      </c>
      <c r="BW67" s="42">
        <f t="shared" si="23"/>
        <v>704.71716081518639</v>
      </c>
      <c r="BX67" s="42">
        <f t="shared" si="24"/>
        <v>373.80848545261978</v>
      </c>
      <c r="BY67" s="42">
        <f t="shared" si="25"/>
        <v>784.99781945050154</v>
      </c>
      <c r="BZ67" s="42">
        <f t="shared" si="26"/>
        <v>579.40315245156057</v>
      </c>
      <c r="CA67" s="42">
        <f t="shared" si="27"/>
        <v>297.48992872637126</v>
      </c>
      <c r="CB67" s="42">
        <f t="shared" si="28"/>
        <v>979.23768205763861</v>
      </c>
      <c r="CC67" s="42">
        <f t="shared" si="29"/>
        <v>638.36380539200491</v>
      </c>
      <c r="CD67" s="42">
        <f t="shared" si="30"/>
        <v>298.13664596273293</v>
      </c>
      <c r="CE67" s="42">
        <f t="shared" si="31"/>
        <v>757.76397515527958</v>
      </c>
      <c r="CF67" s="42">
        <f t="shared" si="32"/>
        <v>527.9503105590062</v>
      </c>
      <c r="CG67" s="42">
        <f t="shared" si="33"/>
        <v>396.67782323044509</v>
      </c>
      <c r="CH67" s="42">
        <f t="shared" si="34"/>
        <v>929.71364819635551</v>
      </c>
      <c r="CI67" s="42">
        <f t="shared" si="35"/>
        <v>663.19573571340027</v>
      </c>
      <c r="CJ67" s="42">
        <f t="shared" si="36"/>
        <v>361.43827506699068</v>
      </c>
      <c r="CK67" s="42">
        <f t="shared" si="37"/>
        <v>685.486383747741</v>
      </c>
      <c r="CL67" s="42">
        <f t="shared" si="49"/>
        <v>523.46232940736581</v>
      </c>
      <c r="CM67" s="42">
        <f t="shared" si="47"/>
        <v>366.4345914254306</v>
      </c>
      <c r="CN67" s="42">
        <f t="shared" si="48"/>
        <v>696.22572370831801</v>
      </c>
      <c r="CO67" s="42">
        <f t="shared" si="41"/>
        <v>531.33015756687428</v>
      </c>
      <c r="CP67" s="42">
        <f t="shared" si="42"/>
        <v>522.16150576806319</v>
      </c>
      <c r="CQ67" s="42">
        <f t="shared" si="43"/>
        <v>1165.7559198542806</v>
      </c>
      <c r="CR67" s="42">
        <f t="shared" si="44"/>
        <v>843.95871281117172</v>
      </c>
      <c r="CS67" s="42"/>
      <c r="CT67" s="42"/>
      <c r="CU67" s="42"/>
      <c r="CV67" s="42"/>
      <c r="CW67" s="42"/>
      <c r="CX67" s="42"/>
      <c r="CY67" s="42"/>
      <c r="CZ67" s="42"/>
      <c r="DA67" s="42"/>
      <c r="DB67" s="43"/>
      <c r="DC67" s="44">
        <v>16792</v>
      </c>
      <c r="DD67" s="44">
        <v>16510</v>
      </c>
      <c r="DE67" s="44">
        <v>16399</v>
      </c>
      <c r="DF67" s="44">
        <v>16145</v>
      </c>
      <c r="DG67" s="44">
        <v>15919</v>
      </c>
      <c r="DH67" s="11">
        <v>15751</v>
      </c>
      <c r="DI67" s="11">
        <v>15751</v>
      </c>
      <c r="DJ67" s="11">
        <v>16051</v>
      </c>
      <c r="DK67" s="11">
        <v>16135</v>
      </c>
      <c r="DL67" s="11">
        <v>16100</v>
      </c>
      <c r="DM67" s="11">
        <v>16134</v>
      </c>
      <c r="DN67" s="11">
        <v>16047</v>
      </c>
      <c r="DO67" s="11">
        <v>16374</v>
      </c>
      <c r="DP67" s="11">
        <v>16470</v>
      </c>
    </row>
    <row r="68" spans="1:120" ht="17.25" customHeight="1">
      <c r="A68" s="39">
        <v>64</v>
      </c>
      <c r="B68" s="40" t="s">
        <v>48</v>
      </c>
      <c r="C68" s="41">
        <v>42</v>
      </c>
      <c r="D68" s="41">
        <v>107</v>
      </c>
      <c r="E68" s="41">
        <v>152</v>
      </c>
      <c r="F68" s="41">
        <v>52</v>
      </c>
      <c r="G68" s="41">
        <v>140</v>
      </c>
      <c r="H68" s="41">
        <v>193</v>
      </c>
      <c r="I68" s="41">
        <v>70</v>
      </c>
      <c r="J68" s="41">
        <v>167</v>
      </c>
      <c r="K68" s="41">
        <v>239</v>
      </c>
      <c r="L68" s="41">
        <v>53</v>
      </c>
      <c r="M68" s="41">
        <v>138</v>
      </c>
      <c r="N68" s="41">
        <v>193</v>
      </c>
      <c r="O68" s="41">
        <v>62</v>
      </c>
      <c r="P68" s="41">
        <v>167</v>
      </c>
      <c r="Q68" s="41">
        <v>231</v>
      </c>
      <c r="R68" s="83">
        <v>68</v>
      </c>
      <c r="S68" s="83">
        <v>174</v>
      </c>
      <c r="T68" s="83">
        <v>243</v>
      </c>
      <c r="U68" s="41">
        <v>88</v>
      </c>
      <c r="V68" s="41">
        <v>190</v>
      </c>
      <c r="W68" s="41">
        <v>279</v>
      </c>
      <c r="X68" s="41">
        <v>73</v>
      </c>
      <c r="Y68" s="41">
        <v>179</v>
      </c>
      <c r="Z68" s="41">
        <v>253</v>
      </c>
      <c r="AA68" s="41">
        <v>101</v>
      </c>
      <c r="AB68" s="41">
        <v>242</v>
      </c>
      <c r="AC68" s="41">
        <v>344</v>
      </c>
      <c r="AD68" s="41">
        <v>101</v>
      </c>
      <c r="AE68" s="41">
        <v>275</v>
      </c>
      <c r="AF68" s="41">
        <v>377</v>
      </c>
      <c r="AG68" s="41">
        <v>100</v>
      </c>
      <c r="AH68" s="41">
        <v>273</v>
      </c>
      <c r="AI68" s="41">
        <f t="shared" si="11"/>
        <v>373</v>
      </c>
      <c r="AJ68" s="41">
        <v>99</v>
      </c>
      <c r="AK68" s="41">
        <v>210</v>
      </c>
      <c r="AL68" s="41">
        <f t="shared" si="12"/>
        <v>309</v>
      </c>
      <c r="AM68" s="41">
        <v>107</v>
      </c>
      <c r="AN68" s="41">
        <v>256</v>
      </c>
      <c r="AO68" s="41">
        <v>364</v>
      </c>
      <c r="AP68" s="41">
        <v>97</v>
      </c>
      <c r="AQ68" s="41">
        <v>238</v>
      </c>
      <c r="AR68" s="41">
        <v>335</v>
      </c>
      <c r="AS68" s="41"/>
      <c r="AT68" s="41"/>
      <c r="AU68" s="41"/>
      <c r="AV68" s="41"/>
      <c r="AW68" s="41"/>
      <c r="AX68" s="41"/>
      <c r="AY68" s="41"/>
      <c r="AZ68" s="41"/>
      <c r="BA68" s="41"/>
      <c r="BC68" s="42">
        <f t="shared" si="60"/>
        <v>84.750892911193162</v>
      </c>
      <c r="BD68" s="42">
        <f t="shared" si="61"/>
        <v>215.91298908327784</v>
      </c>
      <c r="BE68" s="42">
        <f t="shared" si="14"/>
        <v>153.35875860120669</v>
      </c>
      <c r="BF68" s="42">
        <f t="shared" si="62"/>
        <v>104.92544240198552</v>
      </c>
      <c r="BG68" s="42">
        <f t="shared" si="63"/>
        <v>282.49157569765327</v>
      </c>
      <c r="BH68" s="42">
        <f t="shared" si="15"/>
        <v>194.71740753445388</v>
      </c>
      <c r="BI68" s="42">
        <f t="shared" si="64"/>
        <v>139.05166762678533</v>
      </c>
      <c r="BJ68" s="42">
        <f t="shared" si="65"/>
        <v>331.7375499096164</v>
      </c>
      <c r="BK68" s="42">
        <f t="shared" si="16"/>
        <v>237.38106116286923</v>
      </c>
      <c r="BL68" s="42">
        <f t="shared" si="54"/>
        <v>102.72611860021127</v>
      </c>
      <c r="BM68" s="42">
        <f t="shared" si="66"/>
        <v>267.47555409111612</v>
      </c>
      <c r="BN68" s="42">
        <f t="shared" si="17"/>
        <v>187.03906499849788</v>
      </c>
      <c r="BO68" s="42">
        <f t="shared" si="68"/>
        <v>117.002104150744</v>
      </c>
      <c r="BP68" s="42">
        <f t="shared" si="67"/>
        <v>315.15082892216532</v>
      </c>
      <c r="BQ68" s="42">
        <f t="shared" si="18"/>
        <v>217.96359724856342</v>
      </c>
      <c r="BR68" s="42">
        <f t="shared" si="19"/>
        <v>125.99475639469711</v>
      </c>
      <c r="BS68" s="42">
        <f t="shared" si="20"/>
        <v>322.39834724525434</v>
      </c>
      <c r="BT68" s="42">
        <f t="shared" si="50"/>
        <v>225.12298385228971</v>
      </c>
      <c r="BU68" s="42">
        <f t="shared" si="21"/>
        <v>159.17662274235997</v>
      </c>
      <c r="BV68" s="42">
        <f t="shared" si="22"/>
        <v>343.67679910282266</v>
      </c>
      <c r="BW68" s="42">
        <f t="shared" si="23"/>
        <v>252.33112355180927</v>
      </c>
      <c r="BX68" s="42">
        <f t="shared" si="24"/>
        <v>127.91533056475495</v>
      </c>
      <c r="BY68" s="42">
        <f t="shared" si="25"/>
        <v>313.65539960398814</v>
      </c>
      <c r="BZ68" s="42">
        <f t="shared" si="26"/>
        <v>221.66149748550001</v>
      </c>
      <c r="CA68" s="42">
        <f t="shared" si="27"/>
        <v>173.82773843228034</v>
      </c>
      <c r="CB68" s="42">
        <f t="shared" si="28"/>
        <v>416.49814555061221</v>
      </c>
      <c r="CC68" s="42">
        <f t="shared" si="29"/>
        <v>296.02347535002195</v>
      </c>
      <c r="CD68" s="42">
        <f t="shared" si="30"/>
        <v>171.52367366347394</v>
      </c>
      <c r="CE68" s="42">
        <f t="shared" si="31"/>
        <v>467.01990353916176</v>
      </c>
      <c r="CF68" s="42">
        <f t="shared" si="32"/>
        <v>320.12091569866175</v>
      </c>
      <c r="CG68" s="42">
        <f t="shared" si="33"/>
        <v>168.61416021717503</v>
      </c>
      <c r="CH68" s="42">
        <f t="shared" si="34"/>
        <v>460.31665739288792</v>
      </c>
      <c r="CI68" s="42">
        <f t="shared" si="35"/>
        <v>314.46540880503147</v>
      </c>
      <c r="CJ68" s="42">
        <f t="shared" si="36"/>
        <v>173.16774532097256</v>
      </c>
      <c r="CK68" s="42">
        <f t="shared" si="37"/>
        <v>367.32552037782057</v>
      </c>
      <c r="CL68" s="42">
        <f t="shared" si="49"/>
        <v>270.24663284939652</v>
      </c>
      <c r="CM68" s="42">
        <f t="shared" si="47"/>
        <v>201.29809049007622</v>
      </c>
      <c r="CN68" s="42">
        <f t="shared" si="48"/>
        <v>481.61038472392062</v>
      </c>
      <c r="CO68" s="42">
        <f t="shared" si="41"/>
        <v>342.39488288966231</v>
      </c>
      <c r="CP68" s="42">
        <f t="shared" si="42"/>
        <v>174.24888848969326</v>
      </c>
      <c r="CQ68" s="42">
        <f t="shared" si="43"/>
        <v>427.53850990254637</v>
      </c>
      <c r="CR68" s="42">
        <f t="shared" si="44"/>
        <v>300.89369919611983</v>
      </c>
      <c r="CS68" s="42"/>
      <c r="CT68" s="42"/>
      <c r="CU68" s="42"/>
      <c r="CV68" s="42"/>
      <c r="CW68" s="42"/>
      <c r="CX68" s="42"/>
      <c r="CY68" s="42"/>
      <c r="CZ68" s="42"/>
      <c r="DA68" s="42"/>
      <c r="DB68" s="43"/>
      <c r="DC68" s="44">
        <v>99114</v>
      </c>
      <c r="DD68" s="44">
        <v>99118</v>
      </c>
      <c r="DE68" s="44">
        <v>100682</v>
      </c>
      <c r="DF68" s="44">
        <v>103187</v>
      </c>
      <c r="DG68" s="44">
        <v>105981</v>
      </c>
      <c r="DH68" s="11">
        <v>107941</v>
      </c>
      <c r="DI68" s="11">
        <v>110569</v>
      </c>
      <c r="DJ68" s="11">
        <v>114138</v>
      </c>
      <c r="DK68" s="11">
        <v>116207</v>
      </c>
      <c r="DL68" s="11">
        <v>117768</v>
      </c>
      <c r="DM68" s="11">
        <v>118614</v>
      </c>
      <c r="DN68" s="11">
        <v>114340</v>
      </c>
      <c r="DO68" s="11">
        <v>106310</v>
      </c>
      <c r="DP68" s="11">
        <v>111335</v>
      </c>
    </row>
    <row r="69" spans="1:120" ht="17.25" customHeight="1">
      <c r="A69" s="39">
        <v>65</v>
      </c>
      <c r="B69" s="40" t="s">
        <v>32</v>
      </c>
      <c r="C69" s="41">
        <v>0</v>
      </c>
      <c r="D69" s="41">
        <v>8</v>
      </c>
      <c r="E69" s="41">
        <v>10</v>
      </c>
      <c r="F69" s="41">
        <v>11</v>
      </c>
      <c r="G69" s="41">
        <v>18</v>
      </c>
      <c r="H69" s="41">
        <v>31</v>
      </c>
      <c r="I69" s="41">
        <v>9</v>
      </c>
      <c r="J69" s="41">
        <v>20</v>
      </c>
      <c r="K69" s="41">
        <v>29</v>
      </c>
      <c r="L69" s="41">
        <v>12</v>
      </c>
      <c r="M69" s="41">
        <v>24</v>
      </c>
      <c r="N69" s="41">
        <v>36</v>
      </c>
      <c r="O69" s="41">
        <v>9</v>
      </c>
      <c r="P69" s="41">
        <v>28</v>
      </c>
      <c r="Q69" s="41">
        <v>39</v>
      </c>
      <c r="R69" s="83">
        <v>15</v>
      </c>
      <c r="S69" s="83">
        <v>32</v>
      </c>
      <c r="T69" s="83">
        <v>49</v>
      </c>
      <c r="U69" s="41">
        <v>15</v>
      </c>
      <c r="V69" s="41">
        <v>42</v>
      </c>
      <c r="W69" s="41">
        <v>57</v>
      </c>
      <c r="X69" s="41">
        <v>16</v>
      </c>
      <c r="Y69" s="41">
        <v>48</v>
      </c>
      <c r="Z69" s="41">
        <v>64</v>
      </c>
      <c r="AA69" s="41">
        <v>22</v>
      </c>
      <c r="AB69" s="41">
        <v>53</v>
      </c>
      <c r="AC69" s="41">
        <v>75</v>
      </c>
      <c r="AD69" s="41">
        <v>12</v>
      </c>
      <c r="AE69" s="41">
        <v>32</v>
      </c>
      <c r="AF69" s="41">
        <v>45</v>
      </c>
      <c r="AG69" s="41">
        <v>11</v>
      </c>
      <c r="AH69" s="41">
        <v>42</v>
      </c>
      <c r="AI69" s="41">
        <f t="shared" si="11"/>
        <v>53</v>
      </c>
      <c r="AJ69" s="41">
        <v>13</v>
      </c>
      <c r="AK69" s="41">
        <v>41</v>
      </c>
      <c r="AL69" s="41">
        <f t="shared" si="12"/>
        <v>54</v>
      </c>
      <c r="AM69" s="41">
        <v>15</v>
      </c>
      <c r="AN69" s="41">
        <v>35</v>
      </c>
      <c r="AO69" s="41">
        <v>50</v>
      </c>
      <c r="AP69" s="41">
        <v>14</v>
      </c>
      <c r="AQ69" s="41">
        <v>34</v>
      </c>
      <c r="AR69" s="41">
        <v>48</v>
      </c>
      <c r="AS69" s="41"/>
      <c r="AT69" s="41"/>
      <c r="AU69" s="41"/>
      <c r="AV69" s="41"/>
      <c r="AW69" s="41"/>
      <c r="AX69" s="41"/>
      <c r="AY69" s="41"/>
      <c r="AZ69" s="41"/>
      <c r="BA69" s="41"/>
      <c r="BC69" s="42">
        <f t="shared" si="60"/>
        <v>0</v>
      </c>
      <c r="BD69" s="42">
        <f t="shared" si="61"/>
        <v>165.94067620825555</v>
      </c>
      <c r="BE69" s="42">
        <f t="shared" si="14"/>
        <v>103.71292263015971</v>
      </c>
      <c r="BF69" s="42">
        <f t="shared" si="62"/>
        <v>228.64269382664725</v>
      </c>
      <c r="BG69" s="42">
        <f t="shared" si="63"/>
        <v>374.14258989815011</v>
      </c>
      <c r="BH69" s="42">
        <f t="shared" si="15"/>
        <v>322.17834130118479</v>
      </c>
      <c r="BI69" s="42">
        <f t="shared" si="64"/>
        <v>186.33540372670808</v>
      </c>
      <c r="BJ69" s="42">
        <f t="shared" si="65"/>
        <v>414.07867494824018</v>
      </c>
      <c r="BK69" s="42">
        <f t="shared" si="16"/>
        <v>300.2070393374741</v>
      </c>
      <c r="BL69" s="42">
        <f t="shared" si="54"/>
        <v>247.26973006387803</v>
      </c>
      <c r="BM69" s="42">
        <f t="shared" si="66"/>
        <v>494.53946012775606</v>
      </c>
      <c r="BN69" s="42">
        <f t="shared" si="17"/>
        <v>370.904595095817</v>
      </c>
      <c r="BO69" s="42">
        <f t="shared" si="68"/>
        <v>183.48623853211009</v>
      </c>
      <c r="BP69" s="42">
        <f t="shared" si="67"/>
        <v>570.84607543323136</v>
      </c>
      <c r="BQ69" s="42">
        <f t="shared" si="18"/>
        <v>397.55351681957183</v>
      </c>
      <c r="BR69" s="42">
        <f t="shared" si="19"/>
        <v>305.31243639324242</v>
      </c>
      <c r="BS69" s="42">
        <f t="shared" si="20"/>
        <v>651.33319763891711</v>
      </c>
      <c r="BT69" s="42">
        <f t="shared" si="50"/>
        <v>498.67697944229593</v>
      </c>
      <c r="BU69" s="42">
        <f t="shared" si="21"/>
        <v>301.26531432014463</v>
      </c>
      <c r="BV69" s="42">
        <f t="shared" si="22"/>
        <v>843.54288009640482</v>
      </c>
      <c r="BW69" s="42">
        <f t="shared" si="23"/>
        <v>572.40409720827472</v>
      </c>
      <c r="BX69" s="42">
        <f t="shared" si="24"/>
        <v>306.07364897178383</v>
      </c>
      <c r="BY69" s="42">
        <f t="shared" si="25"/>
        <v>918.22094691535153</v>
      </c>
      <c r="BZ69" s="42">
        <f t="shared" si="26"/>
        <v>612.14729794356765</v>
      </c>
      <c r="CA69" s="42">
        <f t="shared" si="27"/>
        <v>413.3395960544857</v>
      </c>
      <c r="CB69" s="42">
        <f t="shared" si="28"/>
        <v>995.77266322217008</v>
      </c>
      <c r="CC69" s="42">
        <f t="shared" si="29"/>
        <v>704.55612963832789</v>
      </c>
      <c r="CD69" s="42">
        <f t="shared" si="30"/>
        <v>222.61385771264258</v>
      </c>
      <c r="CE69" s="42">
        <f t="shared" si="31"/>
        <v>593.63695390038026</v>
      </c>
      <c r="CF69" s="42">
        <f t="shared" si="32"/>
        <v>417.4009832112049</v>
      </c>
      <c r="CG69" s="42">
        <f t="shared" si="33"/>
        <v>200.14556040756915</v>
      </c>
      <c r="CH69" s="42">
        <f t="shared" si="34"/>
        <v>764.19213973799128</v>
      </c>
      <c r="CI69" s="42">
        <f t="shared" si="35"/>
        <v>482.16885007278023</v>
      </c>
      <c r="CJ69" s="42">
        <f t="shared" si="36"/>
        <v>232.82887077997671</v>
      </c>
      <c r="CK69" s="42">
        <f t="shared" si="37"/>
        <v>734.3064386137728</v>
      </c>
      <c r="CL69" s="42">
        <f t="shared" si="49"/>
        <v>483.56765469687468</v>
      </c>
      <c r="CM69" s="42">
        <f t="shared" si="47"/>
        <v>260.91494172899633</v>
      </c>
      <c r="CN69" s="42">
        <f t="shared" si="48"/>
        <v>608.80153070099141</v>
      </c>
      <c r="CO69" s="42">
        <f t="shared" si="41"/>
        <v>434.85823621499395</v>
      </c>
      <c r="CP69" s="42">
        <f t="shared" si="42"/>
        <v>241.83796856106409</v>
      </c>
      <c r="CQ69" s="42">
        <f t="shared" si="43"/>
        <v>587.32078079115558</v>
      </c>
      <c r="CR69" s="42">
        <f t="shared" si="44"/>
        <v>414.57937467610981</v>
      </c>
      <c r="CS69" s="42"/>
      <c r="CT69" s="42"/>
      <c r="CU69" s="42"/>
      <c r="CV69" s="42"/>
      <c r="CW69" s="42"/>
      <c r="CX69" s="42"/>
      <c r="CY69" s="42"/>
      <c r="CZ69" s="42"/>
      <c r="DA69" s="42"/>
      <c r="DB69" s="43"/>
      <c r="DC69" s="44">
        <v>9642</v>
      </c>
      <c r="DD69" s="44">
        <v>9622</v>
      </c>
      <c r="DE69" s="44">
        <v>9660</v>
      </c>
      <c r="DF69" s="44">
        <v>9706</v>
      </c>
      <c r="DG69" s="44">
        <v>9810</v>
      </c>
      <c r="DH69" s="11">
        <v>9826</v>
      </c>
      <c r="DI69" s="11">
        <v>9958</v>
      </c>
      <c r="DJ69" s="11">
        <v>10455</v>
      </c>
      <c r="DK69" s="11">
        <v>10645</v>
      </c>
      <c r="DL69" s="11">
        <v>10781</v>
      </c>
      <c r="DM69" s="11">
        <v>10992</v>
      </c>
      <c r="DN69" s="11">
        <v>11167</v>
      </c>
      <c r="DO69" s="11">
        <v>11498</v>
      </c>
      <c r="DP69" s="11">
        <v>11578</v>
      </c>
    </row>
    <row r="70" spans="1:120" ht="17.25" customHeight="1">
      <c r="A70" s="39">
        <v>66</v>
      </c>
      <c r="B70" s="47" t="s">
        <v>74</v>
      </c>
      <c r="C70" s="48">
        <v>0</v>
      </c>
      <c r="D70" s="48">
        <v>10</v>
      </c>
      <c r="E70" s="48">
        <v>12</v>
      </c>
      <c r="F70" s="48">
        <v>13</v>
      </c>
      <c r="G70" s="48">
        <v>18</v>
      </c>
      <c r="H70" s="48">
        <v>32</v>
      </c>
      <c r="I70" s="48">
        <v>15</v>
      </c>
      <c r="J70" s="48">
        <v>25</v>
      </c>
      <c r="K70" s="48">
        <v>41</v>
      </c>
      <c r="L70" s="48">
        <v>10</v>
      </c>
      <c r="M70" s="48">
        <v>29</v>
      </c>
      <c r="N70" s="48">
        <v>40</v>
      </c>
      <c r="O70" s="48">
        <v>8</v>
      </c>
      <c r="P70" s="48">
        <v>29</v>
      </c>
      <c r="Q70" s="48">
        <v>37</v>
      </c>
      <c r="R70" s="83">
        <v>15</v>
      </c>
      <c r="S70" s="83">
        <v>33</v>
      </c>
      <c r="T70" s="83">
        <v>48</v>
      </c>
      <c r="U70" s="48">
        <v>20</v>
      </c>
      <c r="V70" s="48">
        <v>48</v>
      </c>
      <c r="W70" s="48">
        <v>68</v>
      </c>
      <c r="X70" s="48">
        <v>18</v>
      </c>
      <c r="Y70" s="48">
        <v>43</v>
      </c>
      <c r="Z70" s="48">
        <v>61</v>
      </c>
      <c r="AA70" s="48">
        <v>17</v>
      </c>
      <c r="AB70" s="48">
        <v>63</v>
      </c>
      <c r="AC70" s="48">
        <v>80</v>
      </c>
      <c r="AD70" s="48">
        <v>34</v>
      </c>
      <c r="AE70" s="48">
        <v>58</v>
      </c>
      <c r="AF70" s="48">
        <v>92</v>
      </c>
      <c r="AG70" s="48">
        <v>30</v>
      </c>
      <c r="AH70" s="48">
        <v>62</v>
      </c>
      <c r="AI70" s="41">
        <f t="shared" ref="AI70:AI84" si="69">SUM(AG70:AH70)</f>
        <v>92</v>
      </c>
      <c r="AJ70" s="48">
        <v>38</v>
      </c>
      <c r="AK70" s="48">
        <v>56</v>
      </c>
      <c r="AL70" s="41">
        <f t="shared" ref="AL70:AL84" si="70">SUM(AJ70:AK70)</f>
        <v>94</v>
      </c>
      <c r="AM70" s="48">
        <v>18</v>
      </c>
      <c r="AN70" s="48">
        <v>43</v>
      </c>
      <c r="AO70" s="41">
        <v>61</v>
      </c>
      <c r="AP70" s="48">
        <v>26</v>
      </c>
      <c r="AQ70" s="48">
        <v>46</v>
      </c>
      <c r="AR70" s="41">
        <v>72</v>
      </c>
      <c r="AS70" s="48"/>
      <c r="AT70" s="48"/>
      <c r="AU70" s="41"/>
      <c r="AV70" s="48"/>
      <c r="AW70" s="48"/>
      <c r="AX70" s="41"/>
      <c r="AY70" s="48"/>
      <c r="AZ70" s="48"/>
      <c r="BA70" s="41"/>
      <c r="BC70" s="42">
        <f t="shared" si="60"/>
        <v>0</v>
      </c>
      <c r="BD70" s="42">
        <f t="shared" si="61"/>
        <v>77.363453504564447</v>
      </c>
      <c r="BE70" s="42">
        <f t="shared" ref="BE70:BE84" si="71">E70/$DC70*100000</f>
        <v>46.41807210273867</v>
      </c>
      <c r="BF70" s="42">
        <f t="shared" si="62"/>
        <v>98.139131091231633</v>
      </c>
      <c r="BG70" s="42">
        <f t="shared" si="63"/>
        <v>135.88495074170535</v>
      </c>
      <c r="BH70" s="42">
        <f t="shared" ref="BH70:BH84" si="72">H70/$DD70*100000</f>
        <v>120.78662288151588</v>
      </c>
      <c r="BI70" s="42">
        <f t="shared" si="64"/>
        <v>109.67317394165387</v>
      </c>
      <c r="BJ70" s="42">
        <f t="shared" si="65"/>
        <v>182.78862323608979</v>
      </c>
      <c r="BK70" s="42">
        <f t="shared" ref="BK70:BK84" si="73">K70/$DE70*100000</f>
        <v>149.88667105359363</v>
      </c>
      <c r="BL70" s="42">
        <f t="shared" si="54"/>
        <v>70.716356693303155</v>
      </c>
      <c r="BM70" s="42">
        <f t="shared" si="66"/>
        <v>205.07743441057917</v>
      </c>
      <c r="BN70" s="42">
        <f t="shared" ref="BN70:BN84" si="74">N70/$DF70*100000</f>
        <v>141.43271338660631</v>
      </c>
      <c r="BO70" s="42">
        <f t="shared" si="68"/>
        <v>56.177802745690109</v>
      </c>
      <c r="BP70" s="42">
        <f t="shared" si="67"/>
        <v>203.64453495312662</v>
      </c>
      <c r="BQ70" s="42">
        <f t="shared" ref="BQ70:BQ84" si="75">Q70/$DG70*100000</f>
        <v>129.91116884940837</v>
      </c>
      <c r="BR70" s="42">
        <f t="shared" ref="BR70:BR84" si="76">R70/$DH70*100000*2</f>
        <v>103.6591686534674</v>
      </c>
      <c r="BS70" s="42">
        <f t="shared" ref="BS70:BS84" si="77">S70/$DH70*100000*2</f>
        <v>228.05017103762827</v>
      </c>
      <c r="BT70" s="42">
        <f t="shared" si="50"/>
        <v>165.85466984554785</v>
      </c>
      <c r="BU70" s="42">
        <f t="shared" ref="BU70:BU84" si="78">U70/DI70*100000*2</f>
        <v>134.0527497570294</v>
      </c>
      <c r="BV70" s="42">
        <f t="shared" ref="BV70:BV84" si="79">V70/DI70*100000*2</f>
        <v>321.7265994168705</v>
      </c>
      <c r="BW70" s="42">
        <f t="shared" ref="BW70:BW84" si="80">W70/DI70*100000</f>
        <v>227.88967458694998</v>
      </c>
      <c r="BX70" s="42">
        <f t="shared" ref="BX70:BX84" si="81">X70/DJ70*100000*2</f>
        <v>114.92785084918913</v>
      </c>
      <c r="BY70" s="42">
        <f t="shared" ref="BY70:BY84" si="82">Y70/DJ70*100000*2</f>
        <v>274.5498659175073</v>
      </c>
      <c r="BZ70" s="42">
        <f t="shared" ref="BZ70:BZ84" si="83">Z70/DJ70*100000</f>
        <v>194.73885838334823</v>
      </c>
      <c r="CA70" s="42">
        <f t="shared" ref="CA70:CA84" si="84">AA70/$DK70*100000*2</f>
        <v>105.42308765619671</v>
      </c>
      <c r="CB70" s="42">
        <f t="shared" ref="CB70:CB84" si="85">AB70/$DK70*100000*2</f>
        <v>390.68556013767017</v>
      </c>
      <c r="CC70" s="42">
        <f t="shared" ref="CC70:CC84" si="86">AC70/$DK70*100000</f>
        <v>248.05432389693343</v>
      </c>
      <c r="CD70" s="42">
        <f t="shared" ref="CD70:CD84" si="87">AD70/$DL70*100000*2</f>
        <v>203.25203252032523</v>
      </c>
      <c r="CE70" s="42">
        <f t="shared" ref="CE70:CE84" si="88">AE70/$DL70*100000*2</f>
        <v>346.72405547584884</v>
      </c>
      <c r="CF70" s="42">
        <f t="shared" ref="CF70:CF84" si="89">AF70/$DL70*100000</f>
        <v>274.98804399808705</v>
      </c>
      <c r="CG70" s="42">
        <f t="shared" ref="CG70:CG84" si="90">AG70/DM70*100000*2</f>
        <v>172.55759109602829</v>
      </c>
      <c r="CH70" s="42">
        <f t="shared" ref="CH70:CH84" si="91">AH70/DM70*100000*2</f>
        <v>356.61902159845846</v>
      </c>
      <c r="CI70" s="42">
        <f t="shared" ref="CI70:CI84" si="92">AI70/DM70*100000</f>
        <v>264.58830634724336</v>
      </c>
      <c r="CJ70" s="42">
        <f t="shared" ref="CJ70:CJ83" si="93">AJ70/$DN70*100000*2</f>
        <v>209.49335685539447</v>
      </c>
      <c r="CK70" s="42">
        <f t="shared" ref="CK70:CK84" si="94">AK70/$DN70*100000*2</f>
        <v>308.72705220794973</v>
      </c>
      <c r="CL70" s="42">
        <f t="shared" si="49"/>
        <v>259.11020453167208</v>
      </c>
      <c r="CM70" s="42">
        <f t="shared" si="47"/>
        <v>93.240093240093245</v>
      </c>
      <c r="CN70" s="42">
        <f t="shared" si="48"/>
        <v>222.74022274022275</v>
      </c>
      <c r="CO70" s="42">
        <f t="shared" ref="CO70:CO84" si="95">AO70/$DO70*100000</f>
        <v>157.990157990158</v>
      </c>
      <c r="CP70" s="42">
        <f t="shared" ref="CP70:CP84" si="96">AP70/$DP70*100000*2</f>
        <v>132.3424615697852</v>
      </c>
      <c r="CQ70" s="42">
        <f t="shared" ref="CQ70:CQ84" si="97">AQ70/$DP70*100000*2</f>
        <v>234.14435508500455</v>
      </c>
      <c r="CR70" s="42">
        <f t="shared" ref="CR70:CR84" si="98">AR70/$DP70*100000</f>
        <v>183.24340832739489</v>
      </c>
      <c r="CS70" s="42"/>
      <c r="CT70" s="42"/>
      <c r="CU70" s="42"/>
      <c r="CV70" s="42"/>
      <c r="CW70" s="42"/>
      <c r="CX70" s="42"/>
      <c r="CY70" s="42"/>
      <c r="CZ70" s="42"/>
      <c r="DA70" s="42"/>
      <c r="DB70" s="43"/>
      <c r="DC70" s="44">
        <v>25852</v>
      </c>
      <c r="DD70" s="44">
        <v>26493</v>
      </c>
      <c r="DE70" s="44">
        <v>27354</v>
      </c>
      <c r="DF70" s="44">
        <v>28282</v>
      </c>
      <c r="DG70" s="44">
        <v>28481</v>
      </c>
      <c r="DH70" s="11">
        <v>28941</v>
      </c>
      <c r="DI70" s="11">
        <v>29839</v>
      </c>
      <c r="DJ70" s="11">
        <v>31324</v>
      </c>
      <c r="DK70" s="11">
        <v>32251</v>
      </c>
      <c r="DL70" s="11">
        <v>33456</v>
      </c>
      <c r="DM70" s="11">
        <v>34771</v>
      </c>
      <c r="DN70" s="11">
        <v>36278</v>
      </c>
      <c r="DO70" s="11">
        <v>38610</v>
      </c>
      <c r="DP70" s="11">
        <v>39292</v>
      </c>
    </row>
    <row r="71" spans="1:120" ht="17.25" customHeight="1">
      <c r="A71" s="39">
        <v>67</v>
      </c>
      <c r="B71" s="40" t="s">
        <v>75</v>
      </c>
      <c r="C71" s="41">
        <v>21</v>
      </c>
      <c r="D71" s="41">
        <v>76</v>
      </c>
      <c r="E71" s="41">
        <v>97</v>
      </c>
      <c r="F71" s="41">
        <v>39</v>
      </c>
      <c r="G71" s="41">
        <v>99</v>
      </c>
      <c r="H71" s="41">
        <v>144</v>
      </c>
      <c r="I71" s="41">
        <v>53</v>
      </c>
      <c r="J71" s="41">
        <v>129</v>
      </c>
      <c r="K71" s="41">
        <v>185</v>
      </c>
      <c r="L71" s="41">
        <v>43</v>
      </c>
      <c r="M71" s="41">
        <v>117</v>
      </c>
      <c r="N71" s="41">
        <v>164</v>
      </c>
      <c r="O71" s="41">
        <v>33</v>
      </c>
      <c r="P71" s="41">
        <v>112</v>
      </c>
      <c r="Q71" s="41">
        <v>146</v>
      </c>
      <c r="R71" s="83">
        <v>62</v>
      </c>
      <c r="S71" s="83">
        <v>139</v>
      </c>
      <c r="T71" s="83">
        <v>205</v>
      </c>
      <c r="U71" s="41">
        <v>54</v>
      </c>
      <c r="V71" s="41">
        <v>134</v>
      </c>
      <c r="W71" s="41">
        <v>189</v>
      </c>
      <c r="X71" s="41">
        <v>46</v>
      </c>
      <c r="Y71" s="41">
        <v>150</v>
      </c>
      <c r="Z71" s="41">
        <v>196</v>
      </c>
      <c r="AA71" s="41">
        <v>45</v>
      </c>
      <c r="AB71" s="41">
        <v>169</v>
      </c>
      <c r="AC71" s="41">
        <v>214</v>
      </c>
      <c r="AD71" s="41">
        <v>48</v>
      </c>
      <c r="AE71" s="41">
        <v>158</v>
      </c>
      <c r="AF71" s="41">
        <v>207</v>
      </c>
      <c r="AG71" s="41">
        <v>62</v>
      </c>
      <c r="AH71" s="41">
        <v>196</v>
      </c>
      <c r="AI71" s="41">
        <f t="shared" si="69"/>
        <v>258</v>
      </c>
      <c r="AJ71" s="41">
        <v>57</v>
      </c>
      <c r="AK71" s="41">
        <v>144</v>
      </c>
      <c r="AL71" s="41">
        <f t="shared" si="70"/>
        <v>201</v>
      </c>
      <c r="AM71" s="41">
        <v>60</v>
      </c>
      <c r="AN71" s="41">
        <v>139</v>
      </c>
      <c r="AO71" s="41">
        <v>200</v>
      </c>
      <c r="AP71" s="41">
        <v>71</v>
      </c>
      <c r="AQ71" s="41">
        <v>161</v>
      </c>
      <c r="AR71" s="41">
        <v>232</v>
      </c>
      <c r="AS71" s="41"/>
      <c r="AT71" s="41"/>
      <c r="AU71" s="41"/>
      <c r="AV71" s="41"/>
      <c r="AW71" s="41"/>
      <c r="AX71" s="41"/>
      <c r="AY71" s="41"/>
      <c r="AZ71" s="41"/>
      <c r="BA71" s="41"/>
      <c r="BC71" s="42">
        <f t="shared" si="60"/>
        <v>199.58182854970539</v>
      </c>
      <c r="BD71" s="42">
        <f t="shared" si="61"/>
        <v>722.2961414179814</v>
      </c>
      <c r="BE71" s="42">
        <f t="shared" si="71"/>
        <v>460.93898498384334</v>
      </c>
      <c r="BF71" s="42">
        <f t="shared" si="62"/>
        <v>374.4599135861738</v>
      </c>
      <c r="BG71" s="42">
        <f t="shared" si="63"/>
        <v>950.55208833413337</v>
      </c>
      <c r="BH71" s="42">
        <f t="shared" si="72"/>
        <v>691.31060969755163</v>
      </c>
      <c r="BI71" s="42">
        <f t="shared" si="64"/>
        <v>505.43581918748805</v>
      </c>
      <c r="BJ71" s="42">
        <f t="shared" si="65"/>
        <v>1230.2117108525654</v>
      </c>
      <c r="BK71" s="42">
        <f t="shared" si="73"/>
        <v>882.12855235552161</v>
      </c>
      <c r="BL71" s="42">
        <f t="shared" si="54"/>
        <v>412.13399146978486</v>
      </c>
      <c r="BM71" s="42">
        <f t="shared" si="66"/>
        <v>1121.3878372549959</v>
      </c>
      <c r="BN71" s="42">
        <f t="shared" si="74"/>
        <v>785.92993722145002</v>
      </c>
      <c r="BO71" s="42">
        <f t="shared" si="68"/>
        <v>320.69970845481049</v>
      </c>
      <c r="BP71" s="42">
        <f t="shared" si="67"/>
        <v>1088.4353741496598</v>
      </c>
      <c r="BQ71" s="42">
        <f t="shared" si="75"/>
        <v>709.42662779397472</v>
      </c>
      <c r="BR71" s="42">
        <f t="shared" si="76"/>
        <v>607.5750894213337</v>
      </c>
      <c r="BS71" s="42">
        <f t="shared" si="77"/>
        <v>1362.1441520897642</v>
      </c>
      <c r="BT71" s="42">
        <f t="shared" si="50"/>
        <v>1004.4588171884952</v>
      </c>
      <c r="BU71" s="42">
        <f t="shared" si="78"/>
        <v>530.42581405628414</v>
      </c>
      <c r="BV71" s="42">
        <f t="shared" si="79"/>
        <v>1316.2418348804088</v>
      </c>
      <c r="BW71" s="42">
        <f t="shared" si="80"/>
        <v>928.2451745984971</v>
      </c>
      <c r="BX71" s="42">
        <f t="shared" si="81"/>
        <v>441.26816633891315</v>
      </c>
      <c r="BY71" s="42">
        <f t="shared" si="82"/>
        <v>1438.9179337138471</v>
      </c>
      <c r="BZ71" s="42">
        <f t="shared" si="83"/>
        <v>940.09305002638007</v>
      </c>
      <c r="CA71" s="42">
        <f t="shared" si="84"/>
        <v>433.54689532251069</v>
      </c>
      <c r="CB71" s="42">
        <f t="shared" si="85"/>
        <v>1628.209451322318</v>
      </c>
      <c r="CC71" s="42">
        <f t="shared" si="86"/>
        <v>1030.8781733224143</v>
      </c>
      <c r="CD71" s="42">
        <f t="shared" si="87"/>
        <v>464.91355513584193</v>
      </c>
      <c r="CE71" s="42">
        <f t="shared" si="88"/>
        <v>1530.3404523221463</v>
      </c>
      <c r="CF71" s="42">
        <f t="shared" si="89"/>
        <v>1002.4698532616592</v>
      </c>
      <c r="CG71" s="42">
        <f t="shared" si="90"/>
        <v>603.87649751631443</v>
      </c>
      <c r="CH71" s="42">
        <f t="shared" si="91"/>
        <v>1909.0289276322198</v>
      </c>
      <c r="CI71" s="42">
        <f t="shared" si="92"/>
        <v>1256.452712574267</v>
      </c>
      <c r="CJ71" s="42">
        <f t="shared" si="93"/>
        <v>565.50424128180964</v>
      </c>
      <c r="CK71" s="42">
        <f t="shared" si="94"/>
        <v>1428.6422937645716</v>
      </c>
      <c r="CL71" s="42">
        <f t="shared" si="49"/>
        <v>997.07326752319068</v>
      </c>
      <c r="CM71" s="42">
        <f t="shared" si="47"/>
        <v>565.8508982883011</v>
      </c>
      <c r="CN71" s="42">
        <f t="shared" si="48"/>
        <v>1310.8879143678973</v>
      </c>
      <c r="CO71" s="42">
        <f t="shared" si="95"/>
        <v>943.08483048050164</v>
      </c>
      <c r="CP71" s="42">
        <f t="shared" si="96"/>
        <v>669.43239675655286</v>
      </c>
      <c r="CQ71" s="42">
        <f t="shared" si="97"/>
        <v>1518.008674335282</v>
      </c>
      <c r="CR71" s="42">
        <f t="shared" si="98"/>
        <v>1093.7205355459175</v>
      </c>
      <c r="CS71" s="42"/>
      <c r="CT71" s="42"/>
      <c r="CU71" s="42"/>
      <c r="CV71" s="42"/>
      <c r="CW71" s="42"/>
      <c r="CX71" s="42"/>
      <c r="CY71" s="42"/>
      <c r="CZ71" s="42"/>
      <c r="DA71" s="42"/>
      <c r="DB71" s="43"/>
      <c r="DC71" s="44">
        <v>21044</v>
      </c>
      <c r="DD71" s="44">
        <v>20830</v>
      </c>
      <c r="DE71" s="44">
        <v>20972</v>
      </c>
      <c r="DF71" s="44">
        <v>20867</v>
      </c>
      <c r="DG71" s="44">
        <v>20580</v>
      </c>
      <c r="DH71" s="11">
        <v>20409</v>
      </c>
      <c r="DI71" s="11">
        <v>20361</v>
      </c>
      <c r="DJ71" s="11">
        <v>20849</v>
      </c>
      <c r="DK71" s="11">
        <v>20759</v>
      </c>
      <c r="DL71" s="11">
        <v>20649</v>
      </c>
      <c r="DM71" s="11">
        <v>20534</v>
      </c>
      <c r="DN71" s="11">
        <v>20159</v>
      </c>
      <c r="DO71" s="11">
        <v>21207</v>
      </c>
      <c r="DP71" s="11">
        <v>21212</v>
      </c>
    </row>
    <row r="72" spans="1:120" ht="17.25" customHeight="1">
      <c r="A72" s="39">
        <v>68</v>
      </c>
      <c r="B72" s="40" t="s">
        <v>33</v>
      </c>
      <c r="C72" s="41">
        <v>0</v>
      </c>
      <c r="D72" s="41">
        <v>4</v>
      </c>
      <c r="E72" s="41">
        <v>6</v>
      </c>
      <c r="F72" s="41">
        <v>0</v>
      </c>
      <c r="G72" s="41">
        <v>9</v>
      </c>
      <c r="H72" s="41">
        <v>9</v>
      </c>
      <c r="I72" s="41">
        <v>7</v>
      </c>
      <c r="J72" s="41">
        <v>13</v>
      </c>
      <c r="K72" s="41">
        <v>20</v>
      </c>
      <c r="L72" s="41">
        <v>7</v>
      </c>
      <c r="M72" s="41">
        <v>18</v>
      </c>
      <c r="N72" s="41">
        <v>25</v>
      </c>
      <c r="O72" s="41">
        <v>8</v>
      </c>
      <c r="P72" s="41">
        <v>10</v>
      </c>
      <c r="Q72" s="41">
        <v>18</v>
      </c>
      <c r="R72" s="83">
        <v>4</v>
      </c>
      <c r="S72" s="83">
        <v>19</v>
      </c>
      <c r="T72" s="83">
        <v>23</v>
      </c>
      <c r="U72" s="41">
        <v>11</v>
      </c>
      <c r="V72" s="41">
        <v>11</v>
      </c>
      <c r="W72" s="41">
        <v>22</v>
      </c>
      <c r="X72" s="41">
        <v>6</v>
      </c>
      <c r="Y72" s="41">
        <v>12</v>
      </c>
      <c r="Z72" s="41">
        <v>18</v>
      </c>
      <c r="AA72" s="41">
        <v>3</v>
      </c>
      <c r="AB72" s="41">
        <v>11</v>
      </c>
      <c r="AC72" s="41">
        <v>13</v>
      </c>
      <c r="AD72" s="41"/>
      <c r="AE72" s="41"/>
      <c r="AF72" s="41"/>
      <c r="AG72" s="41" t="s">
        <v>105</v>
      </c>
      <c r="AH72" s="41">
        <v>20</v>
      </c>
      <c r="AI72" s="41">
        <f t="shared" si="69"/>
        <v>20</v>
      </c>
      <c r="AJ72" s="41">
        <v>0</v>
      </c>
      <c r="AK72" s="41">
        <v>11</v>
      </c>
      <c r="AL72" s="41">
        <f t="shared" si="70"/>
        <v>11</v>
      </c>
      <c r="AM72" s="41" t="s">
        <v>105</v>
      </c>
      <c r="AN72" s="41">
        <v>25</v>
      </c>
      <c r="AO72" s="41">
        <v>28</v>
      </c>
      <c r="AP72" s="41">
        <v>4</v>
      </c>
      <c r="AQ72" s="41">
        <v>13</v>
      </c>
      <c r="AR72" s="41">
        <v>17</v>
      </c>
      <c r="AS72" s="41"/>
      <c r="AT72" s="41"/>
      <c r="AU72" s="41"/>
      <c r="AV72" s="41"/>
      <c r="AW72" s="41"/>
      <c r="AX72" s="41"/>
      <c r="AY72" s="41"/>
      <c r="AZ72" s="41"/>
      <c r="BA72" s="41"/>
      <c r="BC72" s="42">
        <f t="shared" si="60"/>
        <v>0</v>
      </c>
      <c r="BD72" s="42">
        <f t="shared" si="61"/>
        <v>131.62224415926292</v>
      </c>
      <c r="BE72" s="42">
        <f t="shared" si="71"/>
        <v>98.716683119447183</v>
      </c>
      <c r="BF72" s="42">
        <f t="shared" si="62"/>
        <v>0</v>
      </c>
      <c r="BG72" s="42">
        <f t="shared" si="63"/>
        <v>302.11480362537765</v>
      </c>
      <c r="BH72" s="42">
        <f t="shared" si="72"/>
        <v>151.05740181268882</v>
      </c>
      <c r="BI72" s="42">
        <f t="shared" si="64"/>
        <v>235.69023569023568</v>
      </c>
      <c r="BJ72" s="42">
        <f t="shared" si="65"/>
        <v>437.7104377104377</v>
      </c>
      <c r="BK72" s="42">
        <f t="shared" si="73"/>
        <v>336.70033670033666</v>
      </c>
      <c r="BL72" s="42">
        <f t="shared" si="54"/>
        <v>237.73136355917813</v>
      </c>
      <c r="BM72" s="42">
        <f t="shared" si="66"/>
        <v>611.30922058074373</v>
      </c>
      <c r="BN72" s="42">
        <f t="shared" si="74"/>
        <v>424.52029206996093</v>
      </c>
      <c r="BO72" s="42">
        <f t="shared" si="68"/>
        <v>276.00483008452647</v>
      </c>
      <c r="BP72" s="42">
        <f t="shared" si="67"/>
        <v>345.00603760565809</v>
      </c>
      <c r="BQ72" s="42">
        <f t="shared" si="75"/>
        <v>310.50543384509228</v>
      </c>
      <c r="BR72" s="42">
        <f t="shared" si="76"/>
        <v>138.84068031933356</v>
      </c>
      <c r="BS72" s="42">
        <f t="shared" si="77"/>
        <v>659.49323151683438</v>
      </c>
      <c r="BT72" s="42">
        <f t="shared" si="50"/>
        <v>399.16695591808406</v>
      </c>
      <c r="BU72" s="42">
        <f t="shared" si="78"/>
        <v>378.98363479758831</v>
      </c>
      <c r="BV72" s="42">
        <f t="shared" si="79"/>
        <v>378.98363479758831</v>
      </c>
      <c r="BW72" s="42">
        <f t="shared" si="80"/>
        <v>378.98363479758831</v>
      </c>
      <c r="BX72" s="42">
        <f t="shared" si="81"/>
        <v>200.87043856712418</v>
      </c>
      <c r="BY72" s="42">
        <f t="shared" si="82"/>
        <v>401.74087713424836</v>
      </c>
      <c r="BZ72" s="42">
        <f t="shared" si="83"/>
        <v>301.30565785068632</v>
      </c>
      <c r="CA72" s="42">
        <f t="shared" si="84"/>
        <v>99.108027750247771</v>
      </c>
      <c r="CB72" s="42">
        <f t="shared" si="85"/>
        <v>363.39610175090849</v>
      </c>
      <c r="CC72" s="42">
        <f t="shared" si="86"/>
        <v>214.73406012553681</v>
      </c>
      <c r="CD72" s="42">
        <f t="shared" si="87"/>
        <v>0</v>
      </c>
      <c r="CE72" s="42">
        <f t="shared" si="88"/>
        <v>0</v>
      </c>
      <c r="CF72" s="42">
        <f t="shared" si="89"/>
        <v>0</v>
      </c>
      <c r="CG72" s="42">
        <v>0</v>
      </c>
      <c r="CH72" s="42">
        <f t="shared" si="91"/>
        <v>655.52277941658474</v>
      </c>
      <c r="CI72" s="42">
        <f t="shared" si="92"/>
        <v>327.76138970829237</v>
      </c>
      <c r="CJ72" s="42">
        <f t="shared" si="93"/>
        <v>0</v>
      </c>
      <c r="CK72" s="42">
        <f t="shared" si="94"/>
        <v>362.25917997694711</v>
      </c>
      <c r="CL72" s="42">
        <f t="shared" si="49"/>
        <v>181.12958998847355</v>
      </c>
      <c r="CM72" s="42">
        <v>0</v>
      </c>
      <c r="CN72" s="42">
        <f t="shared" si="48"/>
        <v>808.14611281719726</v>
      </c>
      <c r="CO72" s="42">
        <f t="shared" si="95"/>
        <v>452.56182317763052</v>
      </c>
      <c r="CP72" s="42">
        <f t="shared" si="96"/>
        <v>128.14352074323241</v>
      </c>
      <c r="CQ72" s="42">
        <f t="shared" si="97"/>
        <v>416.46644241550536</v>
      </c>
      <c r="CR72" s="42">
        <f t="shared" si="98"/>
        <v>272.30498157936893</v>
      </c>
      <c r="CS72" s="42"/>
      <c r="CT72" s="42"/>
      <c r="CU72" s="42"/>
      <c r="CV72" s="42"/>
      <c r="CW72" s="42"/>
      <c r="CX72" s="42"/>
      <c r="CY72" s="42"/>
      <c r="CZ72" s="42"/>
      <c r="DA72" s="42"/>
      <c r="DB72" s="43"/>
      <c r="DC72" s="44">
        <v>6078</v>
      </c>
      <c r="DD72" s="44">
        <v>5958</v>
      </c>
      <c r="DE72" s="44">
        <v>5940</v>
      </c>
      <c r="DF72" s="44">
        <v>5889</v>
      </c>
      <c r="DG72" s="44">
        <v>5797</v>
      </c>
      <c r="DH72" s="11">
        <v>5762</v>
      </c>
      <c r="DI72" s="11">
        <v>5805</v>
      </c>
      <c r="DJ72" s="11">
        <v>5974</v>
      </c>
      <c r="DK72" s="11">
        <v>6054</v>
      </c>
      <c r="DL72" s="11">
        <v>6040</v>
      </c>
      <c r="DM72" s="11">
        <v>6102</v>
      </c>
      <c r="DN72" s="11">
        <v>6073</v>
      </c>
      <c r="DO72" s="11">
        <v>6187</v>
      </c>
      <c r="DP72" s="11">
        <v>6243</v>
      </c>
    </row>
    <row r="73" spans="1:120" ht="17.25" customHeight="1">
      <c r="A73" s="39">
        <v>69</v>
      </c>
      <c r="B73" s="40" t="s">
        <v>34</v>
      </c>
      <c r="C73" s="41">
        <v>25</v>
      </c>
      <c r="D73" s="41">
        <v>56</v>
      </c>
      <c r="E73" s="41">
        <v>82</v>
      </c>
      <c r="F73" s="41">
        <v>39</v>
      </c>
      <c r="G73" s="41">
        <v>85</v>
      </c>
      <c r="H73" s="41">
        <v>127</v>
      </c>
      <c r="I73" s="41">
        <v>41</v>
      </c>
      <c r="J73" s="41">
        <v>97</v>
      </c>
      <c r="K73" s="41">
        <v>138</v>
      </c>
      <c r="L73" s="41">
        <v>44</v>
      </c>
      <c r="M73" s="41">
        <v>114</v>
      </c>
      <c r="N73" s="41">
        <v>161</v>
      </c>
      <c r="O73" s="41">
        <v>44</v>
      </c>
      <c r="P73" s="41">
        <v>106</v>
      </c>
      <c r="Q73" s="41">
        <v>151</v>
      </c>
      <c r="R73" s="83">
        <v>48</v>
      </c>
      <c r="S73" s="83">
        <v>111</v>
      </c>
      <c r="T73" s="83">
        <v>160</v>
      </c>
      <c r="U73" s="41">
        <v>47</v>
      </c>
      <c r="V73" s="41">
        <v>106</v>
      </c>
      <c r="W73" s="41">
        <v>154</v>
      </c>
      <c r="X73" s="41">
        <v>51</v>
      </c>
      <c r="Y73" s="41">
        <v>114</v>
      </c>
      <c r="Z73" s="41">
        <v>166</v>
      </c>
      <c r="AA73" s="41">
        <v>37</v>
      </c>
      <c r="AB73" s="41">
        <v>115</v>
      </c>
      <c r="AC73" s="41">
        <v>152</v>
      </c>
      <c r="AD73" s="41">
        <v>40</v>
      </c>
      <c r="AE73" s="41">
        <v>135</v>
      </c>
      <c r="AF73" s="41">
        <v>175</v>
      </c>
      <c r="AG73" s="41">
        <v>54</v>
      </c>
      <c r="AH73" s="41">
        <v>134</v>
      </c>
      <c r="AI73" s="41">
        <f t="shared" si="69"/>
        <v>188</v>
      </c>
      <c r="AJ73" s="41">
        <v>48</v>
      </c>
      <c r="AK73" s="41">
        <v>111</v>
      </c>
      <c r="AL73" s="41">
        <f t="shared" si="70"/>
        <v>159</v>
      </c>
      <c r="AM73" s="41">
        <v>59</v>
      </c>
      <c r="AN73" s="41">
        <v>129</v>
      </c>
      <c r="AO73" s="41">
        <v>189</v>
      </c>
      <c r="AP73" s="41">
        <v>56</v>
      </c>
      <c r="AQ73" s="41">
        <v>114</v>
      </c>
      <c r="AR73" s="41">
        <v>170</v>
      </c>
      <c r="AS73" s="41"/>
      <c r="AT73" s="41"/>
      <c r="AU73" s="41"/>
      <c r="AV73" s="41"/>
      <c r="AW73" s="41"/>
      <c r="AX73" s="41"/>
      <c r="AY73" s="41"/>
      <c r="AZ73" s="41"/>
      <c r="BA73" s="41"/>
      <c r="BC73" s="42">
        <f t="shared" si="60"/>
        <v>183.38529249954152</v>
      </c>
      <c r="BD73" s="42">
        <f t="shared" si="61"/>
        <v>410.78305519897305</v>
      </c>
      <c r="BE73" s="42">
        <f t="shared" si="71"/>
        <v>300.75187969924815</v>
      </c>
      <c r="BF73" s="42">
        <f t="shared" si="62"/>
        <v>287.71670970121727</v>
      </c>
      <c r="BG73" s="42">
        <f t="shared" si="63"/>
        <v>627.07488011803764</v>
      </c>
      <c r="BH73" s="42">
        <f t="shared" si="72"/>
        <v>468.46182220582813</v>
      </c>
      <c r="BI73" s="42">
        <f t="shared" si="64"/>
        <v>301.07211044206196</v>
      </c>
      <c r="BJ73" s="42">
        <f t="shared" si="65"/>
        <v>712.29255397268321</v>
      </c>
      <c r="BK73" s="42">
        <f t="shared" si="73"/>
        <v>506.68233220737261</v>
      </c>
      <c r="BL73" s="42">
        <f t="shared" si="54"/>
        <v>323.56509909181159</v>
      </c>
      <c r="BM73" s="42">
        <f t="shared" si="66"/>
        <v>838.32775673787546</v>
      </c>
      <c r="BN73" s="42">
        <f t="shared" si="74"/>
        <v>591.97705629297343</v>
      </c>
      <c r="BO73" s="42">
        <f t="shared" si="68"/>
        <v>324.5196740052366</v>
      </c>
      <c r="BP73" s="42">
        <f t="shared" si="67"/>
        <v>781.79739646716087</v>
      </c>
      <c r="BQ73" s="42">
        <f t="shared" si="75"/>
        <v>556.84625880444003</v>
      </c>
      <c r="BR73" s="42">
        <f t="shared" si="76"/>
        <v>354.70164418991317</v>
      </c>
      <c r="BS73" s="42">
        <f t="shared" si="77"/>
        <v>820.24755218917426</v>
      </c>
      <c r="BT73" s="42">
        <f t="shared" si="50"/>
        <v>591.16940698318865</v>
      </c>
      <c r="BU73" s="42">
        <f t="shared" si="78"/>
        <v>341.83061202225537</v>
      </c>
      <c r="BV73" s="42">
        <f t="shared" si="79"/>
        <v>770.93712498636307</v>
      </c>
      <c r="BW73" s="42">
        <f t="shared" si="80"/>
        <v>560.02036437688639</v>
      </c>
      <c r="BX73" s="42">
        <f t="shared" si="81"/>
        <v>353.87177352206493</v>
      </c>
      <c r="BY73" s="42">
        <f t="shared" si="82"/>
        <v>791.00749375520411</v>
      </c>
      <c r="BZ73" s="42">
        <f t="shared" si="83"/>
        <v>575.90896475159582</v>
      </c>
      <c r="CA73" s="42">
        <f t="shared" si="84"/>
        <v>254.40918623440027</v>
      </c>
      <c r="CB73" s="42">
        <f t="shared" si="85"/>
        <v>790.73125451232522</v>
      </c>
      <c r="CC73" s="42">
        <f t="shared" si="86"/>
        <v>522.57022037336264</v>
      </c>
      <c r="CD73" s="42">
        <f t="shared" si="87"/>
        <v>274.09463117141189</v>
      </c>
      <c r="CE73" s="42">
        <f t="shared" si="88"/>
        <v>925.06938020351527</v>
      </c>
      <c r="CF73" s="42">
        <f t="shared" si="89"/>
        <v>599.58200568746361</v>
      </c>
      <c r="CG73" s="42">
        <f t="shared" si="90"/>
        <v>369.90101722779741</v>
      </c>
      <c r="CH73" s="42">
        <f t="shared" si="91"/>
        <v>917.9025242319417</v>
      </c>
      <c r="CI73" s="42">
        <f t="shared" si="92"/>
        <v>643.90177072986955</v>
      </c>
      <c r="CJ73" s="42">
        <f t="shared" si="93"/>
        <v>326.76401511283569</v>
      </c>
      <c r="CK73" s="42">
        <f t="shared" si="94"/>
        <v>755.64178494843259</v>
      </c>
      <c r="CL73" s="42">
        <f t="shared" si="49"/>
        <v>541.20290003063417</v>
      </c>
      <c r="CM73" s="42">
        <f t="shared" si="47"/>
        <v>394.88655377819424</v>
      </c>
      <c r="CN73" s="42">
        <f t="shared" si="48"/>
        <v>863.39602436249254</v>
      </c>
      <c r="CO73" s="42">
        <f t="shared" si="95"/>
        <v>632.48778528880268</v>
      </c>
      <c r="CP73" s="42">
        <f t="shared" si="96"/>
        <v>373.3084461035931</v>
      </c>
      <c r="CQ73" s="42">
        <f t="shared" si="97"/>
        <v>759.94933671088597</v>
      </c>
      <c r="CR73" s="42">
        <f t="shared" si="98"/>
        <v>566.62889140723951</v>
      </c>
      <c r="CS73" s="42"/>
      <c r="CT73" s="42"/>
      <c r="CU73" s="42"/>
      <c r="CV73" s="42"/>
      <c r="CW73" s="42"/>
      <c r="CX73" s="42"/>
      <c r="CY73" s="42"/>
      <c r="CZ73" s="42"/>
      <c r="DA73" s="42"/>
      <c r="DB73" s="43"/>
      <c r="DC73" s="44">
        <v>27265</v>
      </c>
      <c r="DD73" s="44">
        <v>27110</v>
      </c>
      <c r="DE73" s="44">
        <v>27236</v>
      </c>
      <c r="DF73" s="44">
        <v>27197</v>
      </c>
      <c r="DG73" s="44">
        <v>27117</v>
      </c>
      <c r="DH73" s="11">
        <v>27065</v>
      </c>
      <c r="DI73" s="11">
        <v>27499</v>
      </c>
      <c r="DJ73" s="11">
        <v>28824</v>
      </c>
      <c r="DK73" s="11">
        <v>29087</v>
      </c>
      <c r="DL73" s="11">
        <v>29187</v>
      </c>
      <c r="DM73" s="11">
        <v>29197</v>
      </c>
      <c r="DN73" s="11">
        <v>29379</v>
      </c>
      <c r="DO73" s="11">
        <v>29882</v>
      </c>
      <c r="DP73" s="11">
        <v>30002</v>
      </c>
    </row>
    <row r="74" spans="1:120" ht="17.25" customHeight="1">
      <c r="A74" s="39">
        <v>70</v>
      </c>
      <c r="B74" s="40" t="s">
        <v>107</v>
      </c>
      <c r="C74" s="41">
        <v>14</v>
      </c>
      <c r="D74" s="41">
        <v>49</v>
      </c>
      <c r="E74" s="41">
        <v>63</v>
      </c>
      <c r="F74" s="41">
        <v>33</v>
      </c>
      <c r="G74" s="41">
        <v>87</v>
      </c>
      <c r="H74" s="41">
        <v>123</v>
      </c>
      <c r="I74" s="41">
        <v>52</v>
      </c>
      <c r="J74" s="41">
        <v>112</v>
      </c>
      <c r="K74" s="41">
        <v>166</v>
      </c>
      <c r="L74" s="41">
        <v>49</v>
      </c>
      <c r="M74" s="41">
        <v>115</v>
      </c>
      <c r="N74" s="41">
        <v>168</v>
      </c>
      <c r="O74" s="41">
        <v>52</v>
      </c>
      <c r="P74" s="41">
        <v>136</v>
      </c>
      <c r="Q74" s="41">
        <v>191</v>
      </c>
      <c r="R74" s="83">
        <v>45</v>
      </c>
      <c r="S74" s="83">
        <v>117</v>
      </c>
      <c r="T74" s="83">
        <v>164</v>
      </c>
      <c r="U74" s="41">
        <v>57</v>
      </c>
      <c r="V74" s="41">
        <v>180</v>
      </c>
      <c r="W74" s="41">
        <v>239</v>
      </c>
      <c r="X74" s="41">
        <v>59</v>
      </c>
      <c r="Y74" s="41">
        <v>179</v>
      </c>
      <c r="Z74" s="41">
        <v>239</v>
      </c>
      <c r="AA74" s="41">
        <v>78</v>
      </c>
      <c r="AB74" s="41">
        <v>177</v>
      </c>
      <c r="AC74" s="41">
        <v>256</v>
      </c>
      <c r="AD74" s="41">
        <v>73</v>
      </c>
      <c r="AE74" s="41">
        <v>189</v>
      </c>
      <c r="AF74" s="41">
        <v>262</v>
      </c>
      <c r="AG74" s="41">
        <v>71</v>
      </c>
      <c r="AH74" s="41">
        <v>196</v>
      </c>
      <c r="AI74" s="41">
        <f t="shared" si="69"/>
        <v>267</v>
      </c>
      <c r="AJ74" s="41">
        <v>57</v>
      </c>
      <c r="AK74" s="41">
        <v>186</v>
      </c>
      <c r="AL74" s="41">
        <f t="shared" si="70"/>
        <v>243</v>
      </c>
      <c r="AM74" s="41">
        <v>58</v>
      </c>
      <c r="AN74" s="41">
        <v>167</v>
      </c>
      <c r="AO74" s="41">
        <v>225</v>
      </c>
      <c r="AP74" s="41">
        <v>54</v>
      </c>
      <c r="AQ74" s="41">
        <v>184</v>
      </c>
      <c r="AR74" s="41">
        <v>238</v>
      </c>
      <c r="AS74" s="41"/>
      <c r="AT74" s="41"/>
      <c r="AU74" s="41"/>
      <c r="AV74" s="41"/>
      <c r="AW74" s="41"/>
      <c r="AX74" s="41"/>
      <c r="AY74" s="41"/>
      <c r="AZ74" s="41"/>
      <c r="BA74" s="41"/>
      <c r="BC74" s="42">
        <f t="shared" si="60"/>
        <v>86.262669829631236</v>
      </c>
      <c r="BD74" s="42">
        <f t="shared" si="61"/>
        <v>301.91934440370932</v>
      </c>
      <c r="BE74" s="42">
        <f t="shared" si="71"/>
        <v>194.09100711667026</v>
      </c>
      <c r="BF74" s="42">
        <f t="shared" si="62"/>
        <v>202.50368188512519</v>
      </c>
      <c r="BG74" s="42">
        <f t="shared" si="63"/>
        <v>533.87334315169369</v>
      </c>
      <c r="BH74" s="42">
        <f t="shared" si="72"/>
        <v>377.39322533136965</v>
      </c>
      <c r="BI74" s="42">
        <f t="shared" si="64"/>
        <v>315.45741324921136</v>
      </c>
      <c r="BJ74" s="42">
        <f t="shared" si="65"/>
        <v>679.44673622907067</v>
      </c>
      <c r="BK74" s="42">
        <f t="shared" si="73"/>
        <v>503.51856345547196</v>
      </c>
      <c r="BL74" s="42">
        <f t="shared" si="54"/>
        <v>294.29429429429428</v>
      </c>
      <c r="BM74" s="42">
        <f t="shared" si="66"/>
        <v>690.69069069069076</v>
      </c>
      <c r="BN74" s="42">
        <f t="shared" si="74"/>
        <v>504.5045045045045</v>
      </c>
      <c r="BO74" s="42">
        <f t="shared" si="68"/>
        <v>310.43849437330226</v>
      </c>
      <c r="BP74" s="42">
        <f t="shared" si="67"/>
        <v>811.91606220709832</v>
      </c>
      <c r="BQ74" s="42">
        <f t="shared" si="75"/>
        <v>570.13223485866092</v>
      </c>
      <c r="BR74" s="42">
        <f t="shared" si="76"/>
        <v>267.50683628581618</v>
      </c>
      <c r="BS74" s="42">
        <f t="shared" si="77"/>
        <v>695.51777434312214</v>
      </c>
      <c r="BT74" s="42">
        <f t="shared" si="50"/>
        <v>487.45690167637616</v>
      </c>
      <c r="BU74" s="42">
        <f t="shared" si="78"/>
        <v>337.3080450927597</v>
      </c>
      <c r="BV74" s="42">
        <f t="shared" si="79"/>
        <v>1065.1833002929254</v>
      </c>
      <c r="BW74" s="42">
        <f t="shared" si="80"/>
        <v>707.16335769446994</v>
      </c>
      <c r="BX74" s="42">
        <f t="shared" si="81"/>
        <v>341.48458978440169</v>
      </c>
      <c r="BY74" s="42">
        <f t="shared" si="82"/>
        <v>1036.0295181594558</v>
      </c>
      <c r="BZ74" s="42">
        <f t="shared" si="83"/>
        <v>691.65099117349155</v>
      </c>
      <c r="CA74" s="42">
        <f t="shared" si="84"/>
        <v>447.47863002696346</v>
      </c>
      <c r="CB74" s="42">
        <f t="shared" si="85"/>
        <v>1015.4322758304171</v>
      </c>
      <c r="CC74" s="42">
        <f t="shared" si="86"/>
        <v>734.32390568527342</v>
      </c>
      <c r="CD74" s="42">
        <f t="shared" si="87"/>
        <v>414.99673119013102</v>
      </c>
      <c r="CE74" s="42">
        <f t="shared" si="88"/>
        <v>1074.4435917114351</v>
      </c>
      <c r="CF74" s="42">
        <f t="shared" si="89"/>
        <v>744.72016145078305</v>
      </c>
      <c r="CG74" s="42">
        <f t="shared" si="90"/>
        <v>399.6285143387837</v>
      </c>
      <c r="CH74" s="42">
        <f t="shared" si="91"/>
        <v>1103.1998424000226</v>
      </c>
      <c r="CI74" s="42">
        <f t="shared" si="92"/>
        <v>751.41417836940309</v>
      </c>
      <c r="CJ74" s="42">
        <f t="shared" si="93"/>
        <v>320.16176594489849</v>
      </c>
      <c r="CK74" s="42">
        <f t="shared" si="94"/>
        <v>1044.7383941359844</v>
      </c>
      <c r="CL74" s="42">
        <f t="shared" si="49"/>
        <v>682.45008004044143</v>
      </c>
      <c r="CM74" s="42">
        <f t="shared" si="47"/>
        <v>326.5765765765766</v>
      </c>
      <c r="CN74" s="42">
        <f t="shared" si="48"/>
        <v>940.31531531531527</v>
      </c>
      <c r="CO74" s="42">
        <f t="shared" si="95"/>
        <v>633.44594594594594</v>
      </c>
      <c r="CP74" s="42">
        <f t="shared" si="96"/>
        <v>300.77700726877765</v>
      </c>
      <c r="CQ74" s="42">
        <f t="shared" si="97"/>
        <v>1024.8698025454646</v>
      </c>
      <c r="CR74" s="42">
        <f t="shared" si="98"/>
        <v>662.82340490712113</v>
      </c>
      <c r="CS74" s="42"/>
      <c r="CT74" s="42"/>
      <c r="CU74" s="42"/>
      <c r="CV74" s="42"/>
      <c r="CW74" s="42"/>
      <c r="CX74" s="42"/>
      <c r="CY74" s="42"/>
      <c r="CZ74" s="42"/>
      <c r="DA74" s="42"/>
      <c r="DB74" s="43"/>
      <c r="DC74" s="44">
        <v>32459</v>
      </c>
      <c r="DD74" s="44">
        <v>32592</v>
      </c>
      <c r="DE74" s="44">
        <v>32968</v>
      </c>
      <c r="DF74" s="44">
        <v>33300</v>
      </c>
      <c r="DG74" s="44">
        <v>33501</v>
      </c>
      <c r="DH74" s="11">
        <v>33644</v>
      </c>
      <c r="DI74" s="11">
        <v>33797</v>
      </c>
      <c r="DJ74" s="11">
        <v>34555</v>
      </c>
      <c r="DK74" s="11">
        <v>34862</v>
      </c>
      <c r="DL74" s="11">
        <v>35181</v>
      </c>
      <c r="DM74" s="11">
        <v>35533</v>
      </c>
      <c r="DN74" s="11">
        <v>35607</v>
      </c>
      <c r="DO74" s="11">
        <v>35520</v>
      </c>
      <c r="DP74" s="11">
        <v>35907</v>
      </c>
    </row>
    <row r="75" spans="1:120" ht="17.25" customHeight="1">
      <c r="A75" s="39">
        <v>71</v>
      </c>
      <c r="B75" s="40" t="s">
        <v>35</v>
      </c>
      <c r="C75" s="41">
        <v>37</v>
      </c>
      <c r="D75" s="41">
        <v>91</v>
      </c>
      <c r="E75" s="41">
        <v>132</v>
      </c>
      <c r="F75" s="41">
        <v>74</v>
      </c>
      <c r="G75" s="41">
        <v>163</v>
      </c>
      <c r="H75" s="41">
        <v>241</v>
      </c>
      <c r="I75" s="41">
        <v>77</v>
      </c>
      <c r="J75" s="41">
        <v>184</v>
      </c>
      <c r="K75" s="41">
        <v>268</v>
      </c>
      <c r="L75" s="41">
        <v>75</v>
      </c>
      <c r="M75" s="41">
        <v>201</v>
      </c>
      <c r="N75" s="41">
        <v>280</v>
      </c>
      <c r="O75" s="41">
        <v>104</v>
      </c>
      <c r="P75" s="41">
        <v>202</v>
      </c>
      <c r="Q75" s="41">
        <v>312</v>
      </c>
      <c r="R75" s="83">
        <v>117</v>
      </c>
      <c r="S75" s="83">
        <v>261</v>
      </c>
      <c r="T75" s="83">
        <v>384</v>
      </c>
      <c r="U75" s="41">
        <v>93</v>
      </c>
      <c r="V75" s="41">
        <v>237</v>
      </c>
      <c r="W75" s="41">
        <v>334</v>
      </c>
      <c r="X75" s="41">
        <v>99</v>
      </c>
      <c r="Y75" s="41">
        <v>206</v>
      </c>
      <c r="Z75" s="41">
        <v>305</v>
      </c>
      <c r="AA75" s="41">
        <v>102</v>
      </c>
      <c r="AB75" s="41">
        <v>309</v>
      </c>
      <c r="AC75" s="41">
        <v>415</v>
      </c>
      <c r="AD75" s="41">
        <v>137</v>
      </c>
      <c r="AE75" s="41">
        <v>346</v>
      </c>
      <c r="AF75" s="41">
        <v>485</v>
      </c>
      <c r="AG75" s="41">
        <v>123</v>
      </c>
      <c r="AH75" s="41">
        <v>307</v>
      </c>
      <c r="AI75" s="41">
        <f t="shared" si="69"/>
        <v>430</v>
      </c>
      <c r="AJ75" s="41">
        <v>109</v>
      </c>
      <c r="AK75" s="41">
        <v>330</v>
      </c>
      <c r="AL75" s="41">
        <f t="shared" si="70"/>
        <v>439</v>
      </c>
      <c r="AM75" s="41">
        <v>141</v>
      </c>
      <c r="AN75" s="41">
        <v>322</v>
      </c>
      <c r="AO75" s="41">
        <v>463</v>
      </c>
      <c r="AP75" s="41">
        <v>143</v>
      </c>
      <c r="AQ75" s="41">
        <v>321</v>
      </c>
      <c r="AR75" s="41">
        <v>464</v>
      </c>
      <c r="AS75" s="41"/>
      <c r="AT75" s="41"/>
      <c r="AU75" s="41"/>
      <c r="AV75" s="41"/>
      <c r="AW75" s="41"/>
      <c r="AX75" s="41"/>
      <c r="AY75" s="41"/>
      <c r="AZ75" s="41"/>
      <c r="BA75" s="41"/>
      <c r="BC75" s="42">
        <f t="shared" si="60"/>
        <v>176.48040828980945</v>
      </c>
      <c r="BD75" s="42">
        <f t="shared" si="61"/>
        <v>434.04640957763945</v>
      </c>
      <c r="BE75" s="42">
        <f t="shared" si="71"/>
        <v>314.80289046290335</v>
      </c>
      <c r="BF75" s="42">
        <f t="shared" si="62"/>
        <v>352.8430087018715</v>
      </c>
      <c r="BG75" s="42">
        <f t="shared" si="63"/>
        <v>777.20824889736559</v>
      </c>
      <c r="BH75" s="42">
        <f t="shared" si="72"/>
        <v>574.56192633210151</v>
      </c>
      <c r="BI75" s="42">
        <f t="shared" si="64"/>
        <v>364.16089290359196</v>
      </c>
      <c r="BJ75" s="42">
        <f t="shared" si="65"/>
        <v>870.2026531722197</v>
      </c>
      <c r="BK75" s="42">
        <f t="shared" si="73"/>
        <v>633.73454089715995</v>
      </c>
      <c r="BL75" s="42">
        <f t="shared" si="54"/>
        <v>354.45071953496063</v>
      </c>
      <c r="BM75" s="42">
        <f t="shared" si="66"/>
        <v>949.92792835369448</v>
      </c>
      <c r="BN75" s="42">
        <f t="shared" si="74"/>
        <v>661.64134313192653</v>
      </c>
      <c r="BO75" s="42">
        <f t="shared" si="68"/>
        <v>492.65750828990997</v>
      </c>
      <c r="BP75" s="42">
        <f t="shared" si="67"/>
        <v>956.89246802463288</v>
      </c>
      <c r="BQ75" s="42">
        <f t="shared" si="75"/>
        <v>738.98626243486501</v>
      </c>
      <c r="BR75" s="42">
        <f t="shared" si="76"/>
        <v>557.60753008459437</v>
      </c>
      <c r="BS75" s="42">
        <f t="shared" si="77"/>
        <v>1243.8937209579412</v>
      </c>
      <c r="BT75" s="42">
        <f t="shared" si="50"/>
        <v>915.04825449779582</v>
      </c>
      <c r="BU75" s="42">
        <f t="shared" si="78"/>
        <v>440.07003265035729</v>
      </c>
      <c r="BV75" s="42">
        <f t="shared" si="79"/>
        <v>1121.4687928831684</v>
      </c>
      <c r="BW75" s="42">
        <f t="shared" si="80"/>
        <v>790.23328443666298</v>
      </c>
      <c r="BX75" s="42">
        <f t="shared" si="81"/>
        <v>452.60246416897161</v>
      </c>
      <c r="BY75" s="42">
        <f t="shared" si="82"/>
        <v>941.7788648364459</v>
      </c>
      <c r="BZ75" s="42">
        <f t="shared" si="83"/>
        <v>697.19066450270873</v>
      </c>
      <c r="CA75" s="42">
        <f t="shared" si="84"/>
        <v>463.43624344033265</v>
      </c>
      <c r="CB75" s="42">
        <f t="shared" si="85"/>
        <v>1403.9392080692428</v>
      </c>
      <c r="CC75" s="42">
        <f t="shared" si="86"/>
        <v>942.77471092028452</v>
      </c>
      <c r="CD75" s="42">
        <f t="shared" si="87"/>
        <v>617.39522307345646</v>
      </c>
      <c r="CE75" s="42">
        <f t="shared" si="88"/>
        <v>1559.260928346102</v>
      </c>
      <c r="CF75" s="42">
        <f t="shared" si="89"/>
        <v>1092.8346101847681</v>
      </c>
      <c r="CG75" s="42">
        <f t="shared" si="90"/>
        <v>549.47509492964036</v>
      </c>
      <c r="CH75" s="42">
        <f t="shared" si="91"/>
        <v>1371.454098726826</v>
      </c>
      <c r="CI75" s="42">
        <f t="shared" si="92"/>
        <v>960.46459682823308</v>
      </c>
      <c r="CJ75" s="42">
        <f t="shared" si="93"/>
        <v>483.45604541825605</v>
      </c>
      <c r="CK75" s="42">
        <f t="shared" si="94"/>
        <v>1463.6742659451788</v>
      </c>
      <c r="CL75" s="42">
        <f t="shared" si="49"/>
        <v>973.56515568171733</v>
      </c>
      <c r="CM75" s="42">
        <f t="shared" si="47"/>
        <v>616.33955501158368</v>
      </c>
      <c r="CN75" s="42">
        <f t="shared" si="48"/>
        <v>1407.5272107356734</v>
      </c>
      <c r="CO75" s="42">
        <f t="shared" si="95"/>
        <v>1011.9333828736286</v>
      </c>
      <c r="CP75" s="42">
        <f t="shared" si="96"/>
        <v>620.06764374295381</v>
      </c>
      <c r="CQ75" s="42">
        <f t="shared" si="97"/>
        <v>1391.9000953950222</v>
      </c>
      <c r="CR75" s="42">
        <f t="shared" si="98"/>
        <v>1005.9838695689879</v>
      </c>
      <c r="CS75" s="42"/>
      <c r="CT75" s="42"/>
      <c r="CU75" s="42"/>
      <c r="CV75" s="42"/>
      <c r="CW75" s="42"/>
      <c r="CX75" s="42"/>
      <c r="CY75" s="42"/>
      <c r="CZ75" s="42"/>
      <c r="DA75" s="42"/>
      <c r="DB75" s="43"/>
      <c r="DC75" s="44">
        <v>41931</v>
      </c>
      <c r="DD75" s="44">
        <v>41945</v>
      </c>
      <c r="DE75" s="44">
        <v>42289</v>
      </c>
      <c r="DF75" s="44">
        <v>42319</v>
      </c>
      <c r="DG75" s="44">
        <v>42220</v>
      </c>
      <c r="DH75" s="11">
        <v>41965</v>
      </c>
      <c r="DI75" s="11">
        <v>42266</v>
      </c>
      <c r="DJ75" s="11">
        <v>43747</v>
      </c>
      <c r="DK75" s="11">
        <v>44019</v>
      </c>
      <c r="DL75" s="11">
        <v>44380</v>
      </c>
      <c r="DM75" s="11">
        <v>44770</v>
      </c>
      <c r="DN75" s="11">
        <v>45092</v>
      </c>
      <c r="DO75" s="11">
        <v>45754</v>
      </c>
      <c r="DP75" s="11">
        <v>46124</v>
      </c>
    </row>
    <row r="76" spans="1:120" ht="17.25" customHeight="1">
      <c r="A76" s="39">
        <v>72</v>
      </c>
      <c r="B76" s="40" t="s">
        <v>77</v>
      </c>
      <c r="C76" s="41">
        <v>0</v>
      </c>
      <c r="D76" s="41">
        <v>0</v>
      </c>
      <c r="E76" s="41">
        <v>4</v>
      </c>
      <c r="F76" s="41">
        <v>8</v>
      </c>
      <c r="G76" s="41">
        <v>4</v>
      </c>
      <c r="H76" s="41">
        <v>12</v>
      </c>
      <c r="I76" s="41">
        <v>0</v>
      </c>
      <c r="J76" s="41">
        <v>7</v>
      </c>
      <c r="K76" s="41">
        <v>9</v>
      </c>
      <c r="L76" s="41">
        <v>0</v>
      </c>
      <c r="M76" s="41">
        <v>0</v>
      </c>
      <c r="N76" s="41">
        <v>4</v>
      </c>
      <c r="O76" s="41">
        <v>4</v>
      </c>
      <c r="P76" s="41">
        <v>11</v>
      </c>
      <c r="Q76" s="41">
        <v>16</v>
      </c>
      <c r="R76" s="83">
        <v>3</v>
      </c>
      <c r="S76" s="83">
        <v>10</v>
      </c>
      <c r="T76" s="83">
        <v>12</v>
      </c>
      <c r="U76" s="41">
        <v>5</v>
      </c>
      <c r="V76" s="41">
        <v>0</v>
      </c>
      <c r="W76" s="41">
        <v>12</v>
      </c>
      <c r="X76" s="41">
        <v>6</v>
      </c>
      <c r="Y76" s="41">
        <v>12</v>
      </c>
      <c r="Z76" s="41">
        <v>18</v>
      </c>
      <c r="AA76" s="41">
        <v>9</v>
      </c>
      <c r="AB76" s="41">
        <v>8</v>
      </c>
      <c r="AC76" s="41">
        <v>17</v>
      </c>
      <c r="AD76" s="41"/>
      <c r="AE76" s="41"/>
      <c r="AF76" s="41"/>
      <c r="AG76" s="41">
        <v>0</v>
      </c>
      <c r="AH76" s="41">
        <v>0</v>
      </c>
      <c r="AI76" s="41"/>
      <c r="AJ76" s="41"/>
      <c r="AK76" s="41"/>
      <c r="AL76" s="41">
        <f t="shared" si="70"/>
        <v>0</v>
      </c>
      <c r="AM76" s="41">
        <v>6</v>
      </c>
      <c r="AN76" s="41">
        <v>13</v>
      </c>
      <c r="AO76" s="41">
        <v>19</v>
      </c>
      <c r="AP76" s="41">
        <v>9</v>
      </c>
      <c r="AQ76" s="41">
        <v>14</v>
      </c>
      <c r="AR76" s="41">
        <v>23</v>
      </c>
      <c r="AS76" s="41"/>
      <c r="AT76" s="41"/>
      <c r="AU76" s="41"/>
      <c r="AV76" s="41"/>
      <c r="AW76" s="41"/>
      <c r="AX76" s="41"/>
      <c r="AY76" s="41"/>
      <c r="AZ76" s="41"/>
      <c r="BA76" s="41"/>
      <c r="BC76" s="42">
        <f t="shared" si="60"/>
        <v>0</v>
      </c>
      <c r="BD76" s="42"/>
      <c r="BE76" s="42">
        <f t="shared" si="71"/>
        <v>90.929756762900666</v>
      </c>
      <c r="BF76" s="42">
        <f t="shared" si="62"/>
        <v>373.04733038004196</v>
      </c>
      <c r="BG76" s="42">
        <f t="shared" si="63"/>
        <v>186.52366519002098</v>
      </c>
      <c r="BH76" s="42">
        <f t="shared" si="72"/>
        <v>279.78549778503151</v>
      </c>
      <c r="BI76" s="42"/>
      <c r="BJ76" s="42">
        <f t="shared" ref="BJ76:BJ84" si="99">J76/$DE76*100000*2</f>
        <v>331.98956604221007</v>
      </c>
      <c r="BK76" s="42">
        <f t="shared" si="73"/>
        <v>213.42186388427791</v>
      </c>
      <c r="BL76" s="42"/>
      <c r="BM76" s="42"/>
      <c r="BN76" s="42">
        <f t="shared" si="74"/>
        <v>97.823428711176334</v>
      </c>
      <c r="BO76" s="42">
        <f t="shared" si="68"/>
        <v>200.90406830738326</v>
      </c>
      <c r="BP76" s="42">
        <f t="shared" si="67"/>
        <v>552.48618784530379</v>
      </c>
      <c r="BQ76" s="42">
        <f t="shared" si="75"/>
        <v>401.80813661476651</v>
      </c>
      <c r="BR76" s="42">
        <f t="shared" si="76"/>
        <v>154.67904098994586</v>
      </c>
      <c r="BS76" s="42">
        <f t="shared" si="77"/>
        <v>515.59680329981961</v>
      </c>
      <c r="BT76" s="42">
        <f t="shared" si="50"/>
        <v>309.35808197989172</v>
      </c>
      <c r="BU76" s="42">
        <f t="shared" si="78"/>
        <v>259.40337224383916</v>
      </c>
      <c r="BV76" s="42">
        <f t="shared" si="79"/>
        <v>0</v>
      </c>
      <c r="BW76" s="42">
        <f t="shared" si="80"/>
        <v>311.28404669260703</v>
      </c>
      <c r="BX76" s="42">
        <f t="shared" si="81"/>
        <v>310.31807602792861</v>
      </c>
      <c r="BY76" s="42">
        <f t="shared" si="82"/>
        <v>620.63615205585722</v>
      </c>
      <c r="BZ76" s="42">
        <f t="shared" si="83"/>
        <v>465.47711404189295</v>
      </c>
      <c r="CA76" s="42">
        <f t="shared" si="84"/>
        <v>466.07975142413261</v>
      </c>
      <c r="CB76" s="42">
        <f t="shared" si="85"/>
        <v>414.29311237700671</v>
      </c>
      <c r="CC76" s="42">
        <f t="shared" si="86"/>
        <v>440.18643190056963</v>
      </c>
      <c r="CD76" s="42">
        <f t="shared" si="87"/>
        <v>0</v>
      </c>
      <c r="CE76" s="42">
        <f t="shared" si="88"/>
        <v>0</v>
      </c>
      <c r="CF76" s="42">
        <f t="shared" si="89"/>
        <v>0</v>
      </c>
      <c r="CG76" s="42">
        <f t="shared" si="90"/>
        <v>0</v>
      </c>
      <c r="CH76" s="42">
        <f t="shared" si="91"/>
        <v>0</v>
      </c>
      <c r="CI76" s="42">
        <f t="shared" si="92"/>
        <v>0</v>
      </c>
      <c r="CJ76" s="42">
        <f t="shared" si="93"/>
        <v>0</v>
      </c>
      <c r="CK76" s="42">
        <f t="shared" si="94"/>
        <v>0</v>
      </c>
      <c r="CL76" s="42">
        <f t="shared" si="49"/>
        <v>0</v>
      </c>
      <c r="CM76" s="42">
        <f t="shared" si="47"/>
        <v>304.72320975114275</v>
      </c>
      <c r="CN76" s="42">
        <f t="shared" si="48"/>
        <v>660.23362112747589</v>
      </c>
      <c r="CO76" s="42">
        <f t="shared" si="95"/>
        <v>482.47841543930934</v>
      </c>
      <c r="CP76" s="42">
        <f t="shared" si="96"/>
        <v>457.66590389016017</v>
      </c>
      <c r="CQ76" s="42">
        <f t="shared" si="97"/>
        <v>711.92473938469368</v>
      </c>
      <c r="CR76" s="42">
        <f t="shared" si="98"/>
        <v>584.79532163742692</v>
      </c>
      <c r="CS76" s="42"/>
      <c r="CT76" s="42"/>
      <c r="CU76" s="42"/>
      <c r="CV76" s="42"/>
      <c r="CW76" s="42"/>
      <c r="CX76" s="42"/>
      <c r="CY76" s="42"/>
      <c r="CZ76" s="42"/>
      <c r="DA76" s="42"/>
      <c r="DB76" s="43"/>
      <c r="DC76" s="44">
        <v>4399</v>
      </c>
      <c r="DD76" s="44">
        <v>4289</v>
      </c>
      <c r="DE76" s="44">
        <v>4217</v>
      </c>
      <c r="DF76" s="44">
        <v>4089</v>
      </c>
      <c r="DG76" s="44">
        <v>3982</v>
      </c>
      <c r="DH76" s="11">
        <v>3879</v>
      </c>
      <c r="DI76" s="11">
        <v>3855</v>
      </c>
      <c r="DJ76" s="11">
        <v>3867</v>
      </c>
      <c r="DK76" s="11">
        <v>3862</v>
      </c>
      <c r="DL76" s="11">
        <v>3841</v>
      </c>
      <c r="DM76" s="11">
        <v>3810</v>
      </c>
      <c r="DN76" s="11">
        <v>3750</v>
      </c>
      <c r="DO76" s="11">
        <v>3938</v>
      </c>
      <c r="DP76" s="11">
        <v>3933</v>
      </c>
    </row>
    <row r="77" spans="1:120" ht="17.25" customHeight="1">
      <c r="A77" s="39">
        <v>73</v>
      </c>
      <c r="B77" s="40" t="s">
        <v>36</v>
      </c>
      <c r="C77" s="41">
        <v>42</v>
      </c>
      <c r="D77" s="41">
        <v>108</v>
      </c>
      <c r="E77" s="41">
        <v>152</v>
      </c>
      <c r="F77" s="41">
        <v>38</v>
      </c>
      <c r="G77" s="41">
        <v>150</v>
      </c>
      <c r="H77" s="41">
        <v>193</v>
      </c>
      <c r="I77" s="41">
        <v>68</v>
      </c>
      <c r="J77" s="41">
        <v>186</v>
      </c>
      <c r="K77" s="41">
        <v>256</v>
      </c>
      <c r="L77" s="41">
        <v>67</v>
      </c>
      <c r="M77" s="41">
        <v>198</v>
      </c>
      <c r="N77" s="41">
        <v>268</v>
      </c>
      <c r="O77" s="41">
        <v>78</v>
      </c>
      <c r="P77" s="41">
        <v>216</v>
      </c>
      <c r="Q77" s="41">
        <v>300</v>
      </c>
      <c r="R77" s="83">
        <v>132</v>
      </c>
      <c r="S77" s="83">
        <v>283</v>
      </c>
      <c r="T77" s="83">
        <v>424</v>
      </c>
      <c r="U77" s="41">
        <v>103</v>
      </c>
      <c r="V77" s="41">
        <v>285</v>
      </c>
      <c r="W77" s="41">
        <v>393</v>
      </c>
      <c r="X77" s="41">
        <v>96</v>
      </c>
      <c r="Y77" s="41">
        <v>261</v>
      </c>
      <c r="Z77" s="41">
        <v>357</v>
      </c>
      <c r="AA77" s="41">
        <v>118</v>
      </c>
      <c r="AB77" s="41">
        <v>299</v>
      </c>
      <c r="AC77" s="41">
        <v>418</v>
      </c>
      <c r="AD77" s="41">
        <v>98</v>
      </c>
      <c r="AE77" s="41">
        <v>305</v>
      </c>
      <c r="AF77" s="41">
        <v>404</v>
      </c>
      <c r="AG77" s="41">
        <v>158</v>
      </c>
      <c r="AH77" s="41">
        <v>373</v>
      </c>
      <c r="AI77" s="41">
        <f t="shared" si="69"/>
        <v>531</v>
      </c>
      <c r="AJ77" s="41">
        <v>138</v>
      </c>
      <c r="AK77" s="41">
        <v>370</v>
      </c>
      <c r="AL77" s="41">
        <f t="shared" si="70"/>
        <v>508</v>
      </c>
      <c r="AM77" s="41">
        <v>127</v>
      </c>
      <c r="AN77" s="41">
        <v>363</v>
      </c>
      <c r="AO77" s="41">
        <v>491</v>
      </c>
      <c r="AP77" s="41">
        <v>137</v>
      </c>
      <c r="AQ77" s="41">
        <v>413</v>
      </c>
      <c r="AR77" s="41">
        <v>550</v>
      </c>
      <c r="AS77" s="41"/>
      <c r="AT77" s="41"/>
      <c r="AU77" s="41"/>
      <c r="AV77" s="41"/>
      <c r="AW77" s="41"/>
      <c r="AX77" s="41"/>
      <c r="AY77" s="41"/>
      <c r="AZ77" s="41"/>
      <c r="BA77" s="41"/>
      <c r="BC77" s="42">
        <f t="shared" si="60"/>
        <v>53.361792956243335</v>
      </c>
      <c r="BD77" s="42">
        <f t="shared" ref="BD77:BD82" si="100">D77/$DC77*100000*2</f>
        <v>137.21603903034</v>
      </c>
      <c r="BE77" s="42">
        <f t="shared" si="71"/>
        <v>96.559434873202221</v>
      </c>
      <c r="BF77" s="42">
        <f t="shared" si="62"/>
        <v>48.180550272600485</v>
      </c>
      <c r="BG77" s="42">
        <f t="shared" si="63"/>
        <v>190.18638265500189</v>
      </c>
      <c r="BH77" s="42">
        <f t="shared" si="72"/>
        <v>122.35323950805122</v>
      </c>
      <c r="BI77" s="42">
        <f t="shared" ref="BI77:BI84" si="101">I77/$DE77*100000*2</f>
        <v>85.538895038744087</v>
      </c>
      <c r="BJ77" s="42">
        <f t="shared" si="99"/>
        <v>233.97403642950587</v>
      </c>
      <c r="BK77" s="42">
        <f t="shared" si="73"/>
        <v>161.01439066116535</v>
      </c>
      <c r="BL77" s="42">
        <f t="shared" ref="BL77:BM84" si="102">L77/$DF77*100000*2</f>
        <v>82.85721352427592</v>
      </c>
      <c r="BM77" s="42">
        <f t="shared" si="102"/>
        <v>244.86161608666617</v>
      </c>
      <c r="BN77" s="42">
        <f t="shared" si="74"/>
        <v>165.71442704855184</v>
      </c>
      <c r="BO77" s="42">
        <f t="shared" si="68"/>
        <v>95.298020122543477</v>
      </c>
      <c r="BP77" s="42">
        <f t="shared" si="67"/>
        <v>263.90220957012036</v>
      </c>
      <c r="BQ77" s="42">
        <f t="shared" si="75"/>
        <v>183.26542331258361</v>
      </c>
      <c r="BR77" s="42">
        <f t="shared" si="76"/>
        <v>159.46169597178013</v>
      </c>
      <c r="BS77" s="42">
        <f t="shared" si="77"/>
        <v>341.87621181828615</v>
      </c>
      <c r="BT77" s="42">
        <f t="shared" si="50"/>
        <v>256.10514807588925</v>
      </c>
      <c r="BU77" s="42">
        <f t="shared" si="78"/>
        <v>122.66796877326077</v>
      </c>
      <c r="BV77" s="42">
        <f t="shared" si="79"/>
        <v>339.42107864445939</v>
      </c>
      <c r="BW77" s="42">
        <f t="shared" si="80"/>
        <v>234.02190159170621</v>
      </c>
      <c r="BX77" s="42">
        <f t="shared" si="81"/>
        <v>110.65389536291019</v>
      </c>
      <c r="BY77" s="42">
        <f t="shared" si="82"/>
        <v>300.84027801791206</v>
      </c>
      <c r="BZ77" s="42">
        <f t="shared" si="83"/>
        <v>205.74708669041115</v>
      </c>
      <c r="CA77" s="42">
        <f t="shared" si="84"/>
        <v>133.94174669118482</v>
      </c>
      <c r="CB77" s="42">
        <f t="shared" si="85"/>
        <v>339.39476492088357</v>
      </c>
      <c r="CC77" s="42">
        <f t="shared" si="86"/>
        <v>237.23580558014939</v>
      </c>
      <c r="CD77" s="42">
        <f t="shared" si="87"/>
        <v>109.65709777944377</v>
      </c>
      <c r="CE77" s="42">
        <f t="shared" si="88"/>
        <v>341.27974308908523</v>
      </c>
      <c r="CF77" s="42">
        <f t="shared" si="89"/>
        <v>226.0278954229351</v>
      </c>
      <c r="CG77" s="42">
        <f t="shared" si="90"/>
        <v>174.84161894486402</v>
      </c>
      <c r="CH77" s="42">
        <f t="shared" si="91"/>
        <v>412.7590118128752</v>
      </c>
      <c r="CI77" s="42">
        <f t="shared" si="92"/>
        <v>293.80031537886958</v>
      </c>
      <c r="CJ77" s="42">
        <f t="shared" si="93"/>
        <v>156.84491674717282</v>
      </c>
      <c r="CK77" s="42">
        <f t="shared" si="94"/>
        <v>420.5262260612605</v>
      </c>
      <c r="CL77" s="42">
        <f t="shared" si="49"/>
        <v>288.68557140421666</v>
      </c>
      <c r="CM77" s="42">
        <f t="shared" si="47"/>
        <v>147.40360732607536</v>
      </c>
      <c r="CN77" s="42">
        <f t="shared" si="48"/>
        <v>421.31897212098704</v>
      </c>
      <c r="CO77" s="42">
        <f t="shared" si="95"/>
        <v>284.94161888623228</v>
      </c>
      <c r="CP77" s="42">
        <f t="shared" si="96"/>
        <v>153.38196026623527</v>
      </c>
      <c r="CQ77" s="42">
        <f t="shared" si="97"/>
        <v>462.38503350332229</v>
      </c>
      <c r="CR77" s="42">
        <f t="shared" si="98"/>
        <v>307.88349688477876</v>
      </c>
      <c r="CS77" s="42"/>
      <c r="CT77" s="42"/>
      <c r="CU77" s="42"/>
      <c r="CV77" s="42"/>
      <c r="CW77" s="42"/>
      <c r="CX77" s="42"/>
      <c r="CY77" s="42"/>
      <c r="CZ77" s="42"/>
      <c r="DA77" s="42"/>
      <c r="DB77" s="43"/>
      <c r="DC77" s="44">
        <v>157416</v>
      </c>
      <c r="DD77" s="44">
        <v>157740</v>
      </c>
      <c r="DE77" s="44">
        <v>158992</v>
      </c>
      <c r="DF77" s="44">
        <v>161724</v>
      </c>
      <c r="DG77" s="44">
        <v>163697</v>
      </c>
      <c r="DH77" s="11">
        <v>165557</v>
      </c>
      <c r="DI77" s="11">
        <v>167933</v>
      </c>
      <c r="DJ77" s="11">
        <v>173514</v>
      </c>
      <c r="DK77" s="11">
        <v>176196</v>
      </c>
      <c r="DL77" s="11">
        <v>178739</v>
      </c>
      <c r="DM77" s="11">
        <v>180735</v>
      </c>
      <c r="DN77" s="11">
        <v>175970</v>
      </c>
      <c r="DO77" s="11">
        <v>172316</v>
      </c>
      <c r="DP77" s="11">
        <v>178639</v>
      </c>
    </row>
    <row r="78" spans="1:120" ht="17.25" customHeight="1">
      <c r="A78" s="39">
        <v>74</v>
      </c>
      <c r="B78" s="40" t="s">
        <v>11</v>
      </c>
      <c r="C78" s="41">
        <v>112</v>
      </c>
      <c r="D78" s="41">
        <v>354</v>
      </c>
      <c r="E78" s="41">
        <v>468</v>
      </c>
      <c r="F78" s="41">
        <v>161</v>
      </c>
      <c r="G78" s="41">
        <v>489</v>
      </c>
      <c r="H78" s="41">
        <v>657</v>
      </c>
      <c r="I78" s="41">
        <v>222</v>
      </c>
      <c r="J78" s="41">
        <v>581</v>
      </c>
      <c r="K78" s="41">
        <v>810</v>
      </c>
      <c r="L78" s="41">
        <v>230</v>
      </c>
      <c r="M78" s="41">
        <v>637</v>
      </c>
      <c r="N78" s="41">
        <v>874</v>
      </c>
      <c r="O78" s="41">
        <v>251</v>
      </c>
      <c r="P78" s="41">
        <v>700</v>
      </c>
      <c r="Q78" s="41">
        <v>963</v>
      </c>
      <c r="R78" s="83">
        <v>241</v>
      </c>
      <c r="S78" s="83">
        <v>727</v>
      </c>
      <c r="T78" s="83">
        <v>983</v>
      </c>
      <c r="U78" s="41">
        <v>301</v>
      </c>
      <c r="V78" s="41">
        <v>838</v>
      </c>
      <c r="W78" s="41">
        <v>1150</v>
      </c>
      <c r="X78" s="41">
        <v>358</v>
      </c>
      <c r="Y78" s="41">
        <v>903</v>
      </c>
      <c r="Z78" s="41">
        <v>1264</v>
      </c>
      <c r="AA78" s="41">
        <v>317</v>
      </c>
      <c r="AB78" s="41">
        <v>840</v>
      </c>
      <c r="AC78" s="41">
        <v>1161</v>
      </c>
      <c r="AD78" s="41">
        <v>334</v>
      </c>
      <c r="AE78" s="41">
        <v>919</v>
      </c>
      <c r="AF78" s="41">
        <v>1255</v>
      </c>
      <c r="AG78" s="41">
        <v>336</v>
      </c>
      <c r="AH78" s="41">
        <v>912</v>
      </c>
      <c r="AI78" s="41">
        <f t="shared" si="69"/>
        <v>1248</v>
      </c>
      <c r="AJ78" s="41">
        <v>245</v>
      </c>
      <c r="AK78" s="41">
        <v>773</v>
      </c>
      <c r="AL78" s="41">
        <f t="shared" si="70"/>
        <v>1018</v>
      </c>
      <c r="AM78" s="41">
        <v>220</v>
      </c>
      <c r="AN78" s="41">
        <v>696</v>
      </c>
      <c r="AO78" s="41">
        <v>917</v>
      </c>
      <c r="AP78" s="41">
        <v>258</v>
      </c>
      <c r="AQ78" s="41">
        <v>788</v>
      </c>
      <c r="AR78" s="41">
        <v>1046</v>
      </c>
      <c r="AS78" s="41"/>
      <c r="AT78" s="41"/>
      <c r="AU78" s="41"/>
      <c r="AV78" s="41"/>
      <c r="AW78" s="41"/>
      <c r="AX78" s="41"/>
      <c r="AY78" s="41"/>
      <c r="AZ78" s="41"/>
      <c r="BA78" s="41"/>
      <c r="BC78" s="42">
        <f t="shared" si="60"/>
        <v>146.82362811672479</v>
      </c>
      <c r="BD78" s="42">
        <f t="shared" si="100"/>
        <v>464.0675388689337</v>
      </c>
      <c r="BE78" s="42">
        <f t="shared" si="71"/>
        <v>306.75650874387145</v>
      </c>
      <c r="BF78" s="42">
        <f t="shared" si="62"/>
        <v>200.78443110038597</v>
      </c>
      <c r="BG78" s="42">
        <f t="shared" si="63"/>
        <v>609.83594290738347</v>
      </c>
      <c r="BH78" s="42">
        <f t="shared" si="72"/>
        <v>409.67506594084961</v>
      </c>
      <c r="BI78" s="42">
        <f t="shared" si="101"/>
        <v>261.99172719816369</v>
      </c>
      <c r="BJ78" s="42">
        <f t="shared" si="99"/>
        <v>685.6630337933924</v>
      </c>
      <c r="BK78" s="42">
        <f t="shared" si="73"/>
        <v>477.9578806993527</v>
      </c>
      <c r="BL78" s="42">
        <f t="shared" si="102"/>
        <v>256.60907838291655</v>
      </c>
      <c r="BM78" s="42">
        <f t="shared" si="102"/>
        <v>710.69557795616447</v>
      </c>
      <c r="BN78" s="42">
        <f t="shared" si="74"/>
        <v>487.55724892754142</v>
      </c>
      <c r="BO78" s="42">
        <f t="shared" si="68"/>
        <v>268.44058479407079</v>
      </c>
      <c r="BP78" s="42">
        <f t="shared" si="67"/>
        <v>748.63908109900217</v>
      </c>
      <c r="BQ78" s="42">
        <f t="shared" si="75"/>
        <v>514.95673935595653</v>
      </c>
      <c r="BR78" s="42">
        <f t="shared" si="76"/>
        <v>246.67727754264396</v>
      </c>
      <c r="BS78" s="42">
        <f t="shared" si="77"/>
        <v>744.12606130083884</v>
      </c>
      <c r="BT78" s="42">
        <f t="shared" si="50"/>
        <v>503.0783481834419</v>
      </c>
      <c r="BU78" s="42">
        <f t="shared" si="78"/>
        <v>294.17082431356073</v>
      </c>
      <c r="BV78" s="42">
        <f t="shared" si="79"/>
        <v>818.98721187629189</v>
      </c>
      <c r="BW78" s="42">
        <f t="shared" si="80"/>
        <v>561.95423249268242</v>
      </c>
      <c r="BX78" s="42">
        <f t="shared" si="81"/>
        <v>330.81067095426869</v>
      </c>
      <c r="BY78" s="42">
        <f t="shared" si="82"/>
        <v>834.41909461369994</v>
      </c>
      <c r="BZ78" s="42">
        <f t="shared" si="83"/>
        <v>584.00096101423969</v>
      </c>
      <c r="CA78" s="42">
        <f t="shared" si="84"/>
        <v>283.89500362704973</v>
      </c>
      <c r="CB78" s="42">
        <f t="shared" si="85"/>
        <v>752.27698121994251</v>
      </c>
      <c r="CC78" s="42">
        <f t="shared" si="86"/>
        <v>519.87712809306743</v>
      </c>
      <c r="CD78" s="42">
        <f t="shared" si="87"/>
        <v>290.1345564155352</v>
      </c>
      <c r="CE78" s="42">
        <f t="shared" si="88"/>
        <v>798.30436331100861</v>
      </c>
      <c r="CF78" s="42">
        <f t="shared" si="89"/>
        <v>545.08812619984531</v>
      </c>
      <c r="CG78" s="42">
        <f t="shared" si="90"/>
        <v>284.09691425092694</v>
      </c>
      <c r="CH78" s="42">
        <f t="shared" si="91"/>
        <v>771.12019582394441</v>
      </c>
      <c r="CI78" s="42">
        <f t="shared" si="92"/>
        <v>527.60855503743574</v>
      </c>
      <c r="CJ78" s="42">
        <f t="shared" si="93"/>
        <v>205.9411932821142</v>
      </c>
      <c r="CK78" s="42">
        <f t="shared" si="94"/>
        <v>649.76547921254814</v>
      </c>
      <c r="CL78" s="42">
        <f t="shared" si="49"/>
        <v>427.85333624733119</v>
      </c>
      <c r="CM78" s="42">
        <f t="shared" si="47"/>
        <v>185.8390633711206</v>
      </c>
      <c r="CN78" s="42">
        <f t="shared" si="48"/>
        <v>587.92721866499971</v>
      </c>
      <c r="CO78" s="42">
        <f t="shared" si="95"/>
        <v>387.30550252572181</v>
      </c>
      <c r="CP78" s="42">
        <f t="shared" si="96"/>
        <v>210.58731823580067</v>
      </c>
      <c r="CQ78" s="42">
        <f t="shared" si="97"/>
        <v>643.18917352639892</v>
      </c>
      <c r="CR78" s="42">
        <f t="shared" si="98"/>
        <v>426.88824588109975</v>
      </c>
      <c r="CS78" s="42"/>
      <c r="CT78" s="42"/>
      <c r="CU78" s="42"/>
      <c r="CV78" s="42"/>
      <c r="CW78" s="42"/>
      <c r="CX78" s="42"/>
      <c r="CY78" s="42"/>
      <c r="CZ78" s="42"/>
      <c r="DA78" s="42"/>
      <c r="DB78" s="43"/>
      <c r="DC78" s="44">
        <v>152564</v>
      </c>
      <c r="DD78" s="44">
        <v>160371</v>
      </c>
      <c r="DE78" s="44">
        <v>169471</v>
      </c>
      <c r="DF78" s="44">
        <v>179261</v>
      </c>
      <c r="DG78" s="44">
        <v>187006</v>
      </c>
      <c r="DH78" s="11">
        <v>195397</v>
      </c>
      <c r="DI78" s="11">
        <v>204643</v>
      </c>
      <c r="DJ78" s="11">
        <v>216438</v>
      </c>
      <c r="DK78" s="11">
        <v>223322</v>
      </c>
      <c r="DL78" s="11">
        <v>230238</v>
      </c>
      <c r="DM78" s="11">
        <v>236539</v>
      </c>
      <c r="DN78" s="11">
        <v>237932</v>
      </c>
      <c r="DO78" s="11">
        <v>236764</v>
      </c>
      <c r="DP78" s="11">
        <v>245029</v>
      </c>
    </row>
    <row r="79" spans="1:120" ht="17.25" customHeight="1">
      <c r="A79" s="39">
        <v>75</v>
      </c>
      <c r="B79" s="40" t="s">
        <v>37</v>
      </c>
      <c r="C79" s="41">
        <v>9</v>
      </c>
      <c r="D79" s="41">
        <v>43</v>
      </c>
      <c r="E79" s="41">
        <v>52</v>
      </c>
      <c r="F79" s="41">
        <v>50</v>
      </c>
      <c r="G79" s="41">
        <v>110</v>
      </c>
      <c r="H79" s="41">
        <v>163</v>
      </c>
      <c r="I79" s="41">
        <v>48</v>
      </c>
      <c r="J79" s="41">
        <v>144</v>
      </c>
      <c r="K79" s="41">
        <v>201</v>
      </c>
      <c r="L79" s="41">
        <v>55</v>
      </c>
      <c r="M79" s="41">
        <v>162</v>
      </c>
      <c r="N79" s="41">
        <v>220</v>
      </c>
      <c r="O79" s="41">
        <v>71</v>
      </c>
      <c r="P79" s="41">
        <v>203</v>
      </c>
      <c r="Q79" s="41">
        <v>277</v>
      </c>
      <c r="R79" s="83">
        <v>65</v>
      </c>
      <c r="S79" s="83">
        <v>229</v>
      </c>
      <c r="T79" s="83">
        <v>296</v>
      </c>
      <c r="U79" s="41">
        <v>67</v>
      </c>
      <c r="V79" s="41">
        <v>234</v>
      </c>
      <c r="W79" s="41">
        <v>305</v>
      </c>
      <c r="X79" s="41">
        <v>66</v>
      </c>
      <c r="Y79" s="41">
        <v>186</v>
      </c>
      <c r="Z79" s="41">
        <v>253</v>
      </c>
      <c r="AA79" s="41">
        <v>59</v>
      </c>
      <c r="AB79" s="41">
        <v>196</v>
      </c>
      <c r="AC79" s="41">
        <v>256</v>
      </c>
      <c r="AD79" s="41">
        <v>56</v>
      </c>
      <c r="AE79" s="41">
        <v>203</v>
      </c>
      <c r="AF79" s="41">
        <v>260</v>
      </c>
      <c r="AG79" s="41">
        <v>64</v>
      </c>
      <c r="AH79" s="41">
        <v>174</v>
      </c>
      <c r="AI79" s="41">
        <f t="shared" si="69"/>
        <v>238</v>
      </c>
      <c r="AJ79" s="41">
        <v>48</v>
      </c>
      <c r="AK79" s="41">
        <v>216</v>
      </c>
      <c r="AL79" s="41">
        <f t="shared" si="70"/>
        <v>264</v>
      </c>
      <c r="AM79" s="41">
        <v>63</v>
      </c>
      <c r="AN79" s="41">
        <v>197</v>
      </c>
      <c r="AO79" s="41">
        <v>262</v>
      </c>
      <c r="AP79" s="41">
        <v>88</v>
      </c>
      <c r="AQ79" s="41">
        <v>186</v>
      </c>
      <c r="AR79" s="41">
        <v>274</v>
      </c>
      <c r="AS79" s="41"/>
      <c r="AT79" s="41"/>
      <c r="AU79" s="41"/>
      <c r="AV79" s="41"/>
      <c r="AW79" s="41"/>
      <c r="AX79" s="41"/>
      <c r="AY79" s="41"/>
      <c r="AZ79" s="41"/>
      <c r="BA79" s="41"/>
      <c r="BC79" s="42">
        <f t="shared" si="60"/>
        <v>50.722799898554399</v>
      </c>
      <c r="BD79" s="42">
        <f t="shared" si="100"/>
        <v>242.34226618198213</v>
      </c>
      <c r="BE79" s="42">
        <f t="shared" si="71"/>
        <v>146.53253304026825</v>
      </c>
      <c r="BF79" s="42">
        <f t="shared" si="62"/>
        <v>277.44638348639126</v>
      </c>
      <c r="BG79" s="42">
        <f t="shared" si="63"/>
        <v>610.38204367006074</v>
      </c>
      <c r="BH79" s="42">
        <f t="shared" si="72"/>
        <v>452.23760508281777</v>
      </c>
      <c r="BI79" s="42">
        <f t="shared" si="101"/>
        <v>262.10888439906074</v>
      </c>
      <c r="BJ79" s="42">
        <f t="shared" si="99"/>
        <v>786.32665319718228</v>
      </c>
      <c r="BK79" s="42">
        <f t="shared" si="73"/>
        <v>548.79047671053354</v>
      </c>
      <c r="BL79" s="42">
        <f t="shared" si="102"/>
        <v>294.55081001472752</v>
      </c>
      <c r="BM79" s="42">
        <f t="shared" si="102"/>
        <v>867.58602222519744</v>
      </c>
      <c r="BN79" s="42">
        <f t="shared" si="74"/>
        <v>589.10162002945503</v>
      </c>
      <c r="BO79" s="42">
        <f t="shared" si="68"/>
        <v>372.40040911594241</v>
      </c>
      <c r="BP79" s="42">
        <f t="shared" si="67"/>
        <v>1064.7504655005114</v>
      </c>
      <c r="BQ79" s="42">
        <f t="shared" si="75"/>
        <v>726.44305158532427</v>
      </c>
      <c r="BR79" s="42">
        <f t="shared" si="76"/>
        <v>337.14567286496015</v>
      </c>
      <c r="BS79" s="42">
        <f t="shared" si="77"/>
        <v>1187.7901397857829</v>
      </c>
      <c r="BT79" s="42">
        <f t="shared" si="50"/>
        <v>767.65476283098633</v>
      </c>
      <c r="BU79" s="42">
        <f t="shared" si="78"/>
        <v>341.40997222859181</v>
      </c>
      <c r="BV79" s="42">
        <f t="shared" si="79"/>
        <v>1192.3870671864252</v>
      </c>
      <c r="BW79" s="42">
        <f t="shared" si="80"/>
        <v>777.08986216209325</v>
      </c>
      <c r="BX79" s="42">
        <f t="shared" si="81"/>
        <v>325.41169509910264</v>
      </c>
      <c r="BY79" s="42">
        <f t="shared" si="82"/>
        <v>917.06932255201662</v>
      </c>
      <c r="BZ79" s="42">
        <f t="shared" si="83"/>
        <v>623.70574893994683</v>
      </c>
      <c r="CA79" s="42">
        <f t="shared" si="84"/>
        <v>284.82463974510608</v>
      </c>
      <c r="CB79" s="42">
        <f t="shared" si="85"/>
        <v>946.19710830577617</v>
      </c>
      <c r="CC79" s="42">
        <f t="shared" si="86"/>
        <v>617.92464215887424</v>
      </c>
      <c r="CD79" s="42">
        <f t="shared" si="87"/>
        <v>266.14072190670817</v>
      </c>
      <c r="CE79" s="42">
        <f t="shared" si="88"/>
        <v>964.76011691181714</v>
      </c>
      <c r="CF79" s="42">
        <f t="shared" si="89"/>
        <v>617.82667585485819</v>
      </c>
      <c r="CG79" s="42">
        <f t="shared" si="90"/>
        <v>300.03281608925977</v>
      </c>
      <c r="CH79" s="42">
        <f t="shared" si="91"/>
        <v>815.71421874267503</v>
      </c>
      <c r="CI79" s="42">
        <f t="shared" si="92"/>
        <v>557.8735174159674</v>
      </c>
      <c r="CJ79" s="42">
        <f t="shared" si="93"/>
        <v>222.29426202936136</v>
      </c>
      <c r="CK79" s="42">
        <f t="shared" si="94"/>
        <v>1000.3241791321261</v>
      </c>
      <c r="CL79" s="42">
        <f t="shared" si="49"/>
        <v>611.30922058074373</v>
      </c>
      <c r="CM79" s="42">
        <f t="shared" si="47"/>
        <v>288.75902371949121</v>
      </c>
      <c r="CN79" s="42">
        <f t="shared" si="48"/>
        <v>902.94488369428211</v>
      </c>
      <c r="CO79" s="42">
        <f t="shared" si="95"/>
        <v>600.43543027386272</v>
      </c>
      <c r="CP79" s="42">
        <f t="shared" si="96"/>
        <v>397.5065498238323</v>
      </c>
      <c r="CQ79" s="42">
        <f t="shared" si="97"/>
        <v>840.18429849128188</v>
      </c>
      <c r="CR79" s="42">
        <f t="shared" si="98"/>
        <v>618.8454241575572</v>
      </c>
      <c r="CS79" s="42"/>
      <c r="CT79" s="42"/>
      <c r="CU79" s="42"/>
      <c r="CV79" s="42"/>
      <c r="CW79" s="42"/>
      <c r="CX79" s="42"/>
      <c r="CY79" s="42"/>
      <c r="CZ79" s="42"/>
      <c r="DA79" s="42"/>
      <c r="DB79" s="43"/>
      <c r="DC79" s="44">
        <v>35487</v>
      </c>
      <c r="DD79" s="44">
        <v>36043</v>
      </c>
      <c r="DE79" s="44">
        <v>36626</v>
      </c>
      <c r="DF79" s="44">
        <v>37345</v>
      </c>
      <c r="DG79" s="44">
        <v>38131</v>
      </c>
      <c r="DH79" s="11">
        <v>38559</v>
      </c>
      <c r="DI79" s="11">
        <v>39249</v>
      </c>
      <c r="DJ79" s="11">
        <v>40564</v>
      </c>
      <c r="DK79" s="11">
        <v>41429</v>
      </c>
      <c r="DL79" s="11">
        <v>42083</v>
      </c>
      <c r="DM79" s="11">
        <v>42662</v>
      </c>
      <c r="DN79" s="11">
        <v>43186</v>
      </c>
      <c r="DO79" s="11">
        <v>43635</v>
      </c>
      <c r="DP79" s="11">
        <v>44276</v>
      </c>
    </row>
    <row r="80" spans="1:120" ht="17.25" customHeight="1">
      <c r="A80" s="39">
        <v>76</v>
      </c>
      <c r="B80" s="40" t="s">
        <v>12</v>
      </c>
      <c r="C80" s="41">
        <v>90</v>
      </c>
      <c r="D80" s="41">
        <v>277</v>
      </c>
      <c r="E80" s="41">
        <v>372</v>
      </c>
      <c r="F80" s="41">
        <v>99</v>
      </c>
      <c r="G80" s="41">
        <v>378</v>
      </c>
      <c r="H80" s="41">
        <v>484</v>
      </c>
      <c r="I80" s="41">
        <v>126</v>
      </c>
      <c r="J80" s="41">
        <v>471</v>
      </c>
      <c r="K80" s="41">
        <v>610</v>
      </c>
      <c r="L80" s="41">
        <v>126</v>
      </c>
      <c r="M80" s="41">
        <v>554</v>
      </c>
      <c r="N80" s="41">
        <v>688</v>
      </c>
      <c r="O80" s="41">
        <v>142</v>
      </c>
      <c r="P80" s="41">
        <v>586</v>
      </c>
      <c r="Q80" s="41">
        <v>741</v>
      </c>
      <c r="R80" s="83">
        <v>179</v>
      </c>
      <c r="S80" s="83">
        <v>650</v>
      </c>
      <c r="T80" s="83">
        <v>836</v>
      </c>
      <c r="U80" s="41">
        <v>204</v>
      </c>
      <c r="V80" s="41">
        <v>748</v>
      </c>
      <c r="W80" s="41">
        <v>957</v>
      </c>
      <c r="X80" s="41">
        <v>185</v>
      </c>
      <c r="Y80" s="41">
        <v>803</v>
      </c>
      <c r="Z80" s="41">
        <v>992</v>
      </c>
      <c r="AA80" s="41">
        <v>230</v>
      </c>
      <c r="AB80" s="41">
        <v>868</v>
      </c>
      <c r="AC80" s="41">
        <v>1104</v>
      </c>
      <c r="AD80" s="41">
        <v>266</v>
      </c>
      <c r="AE80" s="41">
        <v>997</v>
      </c>
      <c r="AF80" s="41">
        <v>1264</v>
      </c>
      <c r="AG80" s="41">
        <v>309</v>
      </c>
      <c r="AH80" s="41">
        <v>1070</v>
      </c>
      <c r="AI80" s="41">
        <f t="shared" si="69"/>
        <v>1379</v>
      </c>
      <c r="AJ80" s="41">
        <v>297</v>
      </c>
      <c r="AK80" s="41">
        <v>1167</v>
      </c>
      <c r="AL80" s="41">
        <f t="shared" si="70"/>
        <v>1464</v>
      </c>
      <c r="AM80" s="41">
        <v>404</v>
      </c>
      <c r="AN80" s="41">
        <v>1158</v>
      </c>
      <c r="AO80" s="41">
        <v>1567</v>
      </c>
      <c r="AP80" s="41">
        <v>377</v>
      </c>
      <c r="AQ80" s="41">
        <v>1188</v>
      </c>
      <c r="AR80" s="41">
        <v>1565</v>
      </c>
      <c r="AS80" s="41"/>
      <c r="AT80" s="41"/>
      <c r="AU80" s="41"/>
      <c r="AV80" s="41"/>
      <c r="AW80" s="41"/>
      <c r="AX80" s="41"/>
      <c r="AY80" s="41"/>
      <c r="AZ80" s="41"/>
      <c r="BA80" s="41"/>
      <c r="BC80" s="42">
        <f t="shared" si="60"/>
        <v>116.3188947120138</v>
      </c>
      <c r="BD80" s="42">
        <f t="shared" si="100"/>
        <v>358.00370928030912</v>
      </c>
      <c r="BE80" s="42">
        <f t="shared" si="71"/>
        <v>240.39238240482854</v>
      </c>
      <c r="BF80" s="42">
        <f t="shared" si="62"/>
        <v>119.24981028439274</v>
      </c>
      <c r="BG80" s="42">
        <f t="shared" si="63"/>
        <v>455.3174574494995</v>
      </c>
      <c r="BH80" s="42">
        <f t="shared" si="72"/>
        <v>291.49953625073778</v>
      </c>
      <c r="BI80" s="42">
        <f t="shared" si="101"/>
        <v>140.43848014355933</v>
      </c>
      <c r="BJ80" s="42">
        <f t="shared" si="99"/>
        <v>524.97241386997177</v>
      </c>
      <c r="BK80" s="42">
        <f t="shared" si="73"/>
        <v>339.95028923639364</v>
      </c>
      <c r="BL80" s="42">
        <f t="shared" si="102"/>
        <v>132.89877543271209</v>
      </c>
      <c r="BM80" s="42">
        <f t="shared" si="102"/>
        <v>584.33271102954359</v>
      </c>
      <c r="BN80" s="42">
        <f t="shared" si="74"/>
        <v>362.83475197502349</v>
      </c>
      <c r="BO80" s="42">
        <f t="shared" si="68"/>
        <v>142.20263876023333</v>
      </c>
      <c r="BP80" s="42">
        <f t="shared" si="67"/>
        <v>586.8362416443432</v>
      </c>
      <c r="BQ80" s="42">
        <f t="shared" si="75"/>
        <v>371.02871592018624</v>
      </c>
      <c r="BR80" s="42">
        <f t="shared" si="76"/>
        <v>170.60048511534595</v>
      </c>
      <c r="BS80" s="42">
        <f t="shared" si="77"/>
        <v>619.498968295949</v>
      </c>
      <c r="BT80" s="42">
        <f t="shared" si="50"/>
        <v>398.38549038108721</v>
      </c>
      <c r="BU80" s="42">
        <f t="shared" si="78"/>
        <v>183.2423110089106</v>
      </c>
      <c r="BV80" s="42">
        <f t="shared" si="79"/>
        <v>671.88847369933887</v>
      </c>
      <c r="BW80" s="42">
        <f t="shared" si="80"/>
        <v>429.81100891060652</v>
      </c>
      <c r="BX80" s="42">
        <f t="shared" si="81"/>
        <v>152.95450223644286</v>
      </c>
      <c r="BY80" s="42">
        <f t="shared" si="82"/>
        <v>663.90521781547898</v>
      </c>
      <c r="BZ80" s="42">
        <f t="shared" si="83"/>
        <v>410.08342221230089</v>
      </c>
      <c r="CA80" s="42">
        <f t="shared" si="84"/>
        <v>180.16465482802107</v>
      </c>
      <c r="CB80" s="42">
        <f t="shared" si="85"/>
        <v>679.92574082922738</v>
      </c>
      <c r="CC80" s="42">
        <f t="shared" si="86"/>
        <v>432.39517158725056</v>
      </c>
      <c r="CD80" s="42">
        <f t="shared" si="87"/>
        <v>196.68228047928366</v>
      </c>
      <c r="CE80" s="42">
        <f t="shared" si="88"/>
        <v>737.18884826257818</v>
      </c>
      <c r="CF80" s="42">
        <f t="shared" si="89"/>
        <v>467.30526790566648</v>
      </c>
      <c r="CG80" s="42">
        <f t="shared" si="90"/>
        <v>218.1479311245561</v>
      </c>
      <c r="CH80" s="42">
        <f t="shared" si="91"/>
        <v>755.39898480024283</v>
      </c>
      <c r="CI80" s="42">
        <f t="shared" si="92"/>
        <v>486.7734579623995</v>
      </c>
      <c r="CJ80" s="42">
        <f t="shared" si="93"/>
        <v>205.1310386744529</v>
      </c>
      <c r="CK80" s="42">
        <f t="shared" si="94"/>
        <v>806.01993984204216</v>
      </c>
      <c r="CL80" s="42">
        <f t="shared" si="49"/>
        <v>505.57548925824756</v>
      </c>
      <c r="CM80" s="42">
        <f t="shared" ref="CM80:CM84" si="103">AM80/$DO80*100000*2</f>
        <v>261.80809596173975</v>
      </c>
      <c r="CN80" s="42">
        <f t="shared" ref="CN80:CN84" si="104">AN80/$DO80*100000*2</f>
        <v>750.43013644478867</v>
      </c>
      <c r="CO80" s="42">
        <f t="shared" si="95"/>
        <v>507.73921580698783</v>
      </c>
      <c r="CP80" s="42">
        <f t="shared" si="96"/>
        <v>232.6535775887339</v>
      </c>
      <c r="CQ80" s="42">
        <f t="shared" si="97"/>
        <v>733.13647261383517</v>
      </c>
      <c r="CR80" s="42">
        <f t="shared" si="98"/>
        <v>482.89502510128455</v>
      </c>
      <c r="CS80" s="42"/>
      <c r="CT80" s="42"/>
      <c r="CU80" s="42"/>
      <c r="CV80" s="42"/>
      <c r="CW80" s="42"/>
      <c r="CX80" s="42"/>
      <c r="CY80" s="42"/>
      <c r="CZ80" s="42"/>
      <c r="DA80" s="42"/>
      <c r="DB80" s="43"/>
      <c r="DC80" s="44">
        <v>154747</v>
      </c>
      <c r="DD80" s="44">
        <v>166038</v>
      </c>
      <c r="DE80" s="44">
        <v>179438</v>
      </c>
      <c r="DF80" s="44">
        <v>189618</v>
      </c>
      <c r="DG80" s="44">
        <v>199715</v>
      </c>
      <c r="DH80" s="11">
        <v>209847</v>
      </c>
      <c r="DI80" s="11">
        <v>222656</v>
      </c>
      <c r="DJ80" s="11">
        <v>241902</v>
      </c>
      <c r="DK80" s="11">
        <v>255322</v>
      </c>
      <c r="DL80" s="11">
        <v>270487</v>
      </c>
      <c r="DM80" s="11">
        <v>283294</v>
      </c>
      <c r="DN80" s="11">
        <v>289571</v>
      </c>
      <c r="DO80" s="11">
        <v>308623</v>
      </c>
      <c r="DP80" s="11">
        <v>324087</v>
      </c>
    </row>
    <row r="81" spans="1:120" ht="17.25" customHeight="1">
      <c r="A81" s="39">
        <v>77</v>
      </c>
      <c r="B81" s="40" t="s">
        <v>13</v>
      </c>
      <c r="C81" s="41">
        <v>30</v>
      </c>
      <c r="D81" s="41">
        <v>88</v>
      </c>
      <c r="E81" s="41">
        <v>119</v>
      </c>
      <c r="F81" s="41">
        <v>47</v>
      </c>
      <c r="G81" s="41">
        <v>162</v>
      </c>
      <c r="H81" s="41">
        <v>209</v>
      </c>
      <c r="I81" s="41">
        <v>62</v>
      </c>
      <c r="J81" s="41">
        <v>221</v>
      </c>
      <c r="K81" s="41">
        <v>287</v>
      </c>
      <c r="L81" s="41">
        <v>39</v>
      </c>
      <c r="M81" s="41">
        <v>151</v>
      </c>
      <c r="N81" s="41">
        <v>193</v>
      </c>
      <c r="O81" s="41">
        <v>55</v>
      </c>
      <c r="P81" s="41">
        <v>197</v>
      </c>
      <c r="Q81" s="41">
        <v>255</v>
      </c>
      <c r="R81" s="83">
        <v>77</v>
      </c>
      <c r="S81" s="83">
        <v>268</v>
      </c>
      <c r="T81" s="83">
        <v>348</v>
      </c>
      <c r="U81" s="41">
        <v>94</v>
      </c>
      <c r="V81" s="41">
        <v>247</v>
      </c>
      <c r="W81" s="41">
        <v>342</v>
      </c>
      <c r="X81" s="41">
        <v>88</v>
      </c>
      <c r="Y81" s="41">
        <v>231</v>
      </c>
      <c r="Z81" s="41">
        <v>320</v>
      </c>
      <c r="AA81" s="41">
        <v>98</v>
      </c>
      <c r="AB81" s="41">
        <v>252</v>
      </c>
      <c r="AC81" s="41">
        <v>352</v>
      </c>
      <c r="AD81" s="41">
        <v>84</v>
      </c>
      <c r="AE81" s="41">
        <v>289</v>
      </c>
      <c r="AF81" s="41">
        <v>373</v>
      </c>
      <c r="AG81" s="41">
        <v>104</v>
      </c>
      <c r="AH81" s="41">
        <v>277</v>
      </c>
      <c r="AI81" s="41">
        <f t="shared" si="69"/>
        <v>381</v>
      </c>
      <c r="AJ81" s="41">
        <v>129</v>
      </c>
      <c r="AK81" s="41">
        <v>239</v>
      </c>
      <c r="AL81" s="41">
        <f t="shared" si="70"/>
        <v>368</v>
      </c>
      <c r="AM81" s="41">
        <v>96</v>
      </c>
      <c r="AN81" s="41">
        <v>287</v>
      </c>
      <c r="AO81" s="41">
        <v>385</v>
      </c>
      <c r="AP81" s="41">
        <v>80</v>
      </c>
      <c r="AQ81" s="41">
        <v>242</v>
      </c>
      <c r="AR81" s="41">
        <v>322</v>
      </c>
      <c r="AS81" s="41"/>
      <c r="AT81" s="41"/>
      <c r="AU81" s="41"/>
      <c r="AV81" s="41"/>
      <c r="AW81" s="41"/>
      <c r="AX81" s="41"/>
      <c r="AY81" s="41"/>
      <c r="AZ81" s="41"/>
      <c r="BA81" s="41"/>
      <c r="BC81" s="42">
        <f t="shared" si="60"/>
        <v>76.412679410603531</v>
      </c>
      <c r="BD81" s="42">
        <f t="shared" si="100"/>
        <v>224.14385960443701</v>
      </c>
      <c r="BE81" s="42">
        <f t="shared" si="71"/>
        <v>151.55181416436366</v>
      </c>
      <c r="BF81" s="42">
        <f t="shared" si="62"/>
        <v>118.96475352781118</v>
      </c>
      <c r="BG81" s="42">
        <f t="shared" si="63"/>
        <v>410.04872492564704</v>
      </c>
      <c r="BH81" s="42">
        <f t="shared" si="72"/>
        <v>264.50673922672911</v>
      </c>
      <c r="BI81" s="42">
        <f t="shared" si="101"/>
        <v>153.83279367796843</v>
      </c>
      <c r="BJ81" s="42">
        <f t="shared" si="99"/>
        <v>548.33947423920995</v>
      </c>
      <c r="BK81" s="42">
        <f t="shared" si="73"/>
        <v>356.0484821417495</v>
      </c>
      <c r="BL81" s="42">
        <f t="shared" si="102"/>
        <v>93.309248382041559</v>
      </c>
      <c r="BM81" s="42">
        <f t="shared" si="102"/>
        <v>361.27426937662244</v>
      </c>
      <c r="BN81" s="42">
        <f t="shared" si="74"/>
        <v>230.88057612479514</v>
      </c>
      <c r="BO81" s="42">
        <f t="shared" si="68"/>
        <v>127.15880979354034</v>
      </c>
      <c r="BP81" s="42">
        <f t="shared" si="67"/>
        <v>455.45973689686264</v>
      </c>
      <c r="BQ81" s="42">
        <f t="shared" si="75"/>
        <v>294.77724088502532</v>
      </c>
      <c r="BR81" s="42">
        <f t="shared" si="76"/>
        <v>172.7406310641496</v>
      </c>
      <c r="BS81" s="42">
        <f t="shared" si="77"/>
        <v>601.22713149600122</v>
      </c>
      <c r="BT81" s="42">
        <f t="shared" si="50"/>
        <v>390.34895850859778</v>
      </c>
      <c r="BU81" s="42">
        <f t="shared" si="78"/>
        <v>205.9145673603505</v>
      </c>
      <c r="BV81" s="42">
        <f t="shared" si="79"/>
        <v>541.07338444687844</v>
      </c>
      <c r="BW81" s="42">
        <f t="shared" si="80"/>
        <v>374.58926615553122</v>
      </c>
      <c r="BX81" s="42">
        <f t="shared" si="81"/>
        <v>182.63323924954341</v>
      </c>
      <c r="BY81" s="42">
        <f t="shared" si="82"/>
        <v>479.41225303005149</v>
      </c>
      <c r="BZ81" s="42">
        <f t="shared" si="83"/>
        <v>332.06043499916984</v>
      </c>
      <c r="CA81" s="42">
        <f t="shared" si="84"/>
        <v>198.94235746693599</v>
      </c>
      <c r="CB81" s="42">
        <f t="shared" si="85"/>
        <v>511.56606205783538</v>
      </c>
      <c r="CC81" s="42">
        <f t="shared" si="86"/>
        <v>357.28423381817078</v>
      </c>
      <c r="CD81" s="42">
        <f t="shared" si="87"/>
        <v>165.52539533967189</v>
      </c>
      <c r="CE81" s="42">
        <f t="shared" si="88"/>
        <v>569.48618158529973</v>
      </c>
      <c r="CF81" s="42">
        <f t="shared" si="89"/>
        <v>367.50578846248584</v>
      </c>
      <c r="CG81" s="42">
        <f t="shared" si="90"/>
        <v>201.69696969696969</v>
      </c>
      <c r="CH81" s="42">
        <f t="shared" si="91"/>
        <v>537.21212121212113</v>
      </c>
      <c r="CI81" s="42">
        <f t="shared" si="92"/>
        <v>369.4545454545455</v>
      </c>
      <c r="CJ81" s="42">
        <f t="shared" si="93"/>
        <v>258.9789403946919</v>
      </c>
      <c r="CK81" s="42">
        <f t="shared" si="94"/>
        <v>479.81369577001067</v>
      </c>
      <c r="CL81" s="42">
        <f t="shared" si="49"/>
        <v>369.39631808235129</v>
      </c>
      <c r="CM81" s="42">
        <f t="shared" si="103"/>
        <v>208.4283201980069</v>
      </c>
      <c r="CN81" s="42">
        <f t="shared" si="104"/>
        <v>623.11383225862483</v>
      </c>
      <c r="CO81" s="42">
        <f t="shared" si="95"/>
        <v>417.94220456371175</v>
      </c>
      <c r="CP81" s="42">
        <f t="shared" si="96"/>
        <v>164.19013217305638</v>
      </c>
      <c r="CQ81" s="42">
        <f t="shared" si="97"/>
        <v>496.67514982349559</v>
      </c>
      <c r="CR81" s="42">
        <f t="shared" si="98"/>
        <v>330.43264099827604</v>
      </c>
      <c r="CS81" s="42"/>
      <c r="CT81" s="42"/>
      <c r="CU81" s="42"/>
      <c r="CV81" s="42"/>
      <c r="CW81" s="42"/>
      <c r="CX81" s="42"/>
      <c r="CY81" s="42"/>
      <c r="CZ81" s="42"/>
      <c r="DA81" s="42"/>
      <c r="DB81" s="43"/>
      <c r="DC81" s="44">
        <v>78521</v>
      </c>
      <c r="DD81" s="44">
        <v>79015</v>
      </c>
      <c r="DE81" s="44">
        <v>80607</v>
      </c>
      <c r="DF81" s="44">
        <v>83593</v>
      </c>
      <c r="DG81" s="44">
        <v>86506</v>
      </c>
      <c r="DH81" s="11">
        <v>89151</v>
      </c>
      <c r="DI81" s="11">
        <v>91300</v>
      </c>
      <c r="DJ81" s="11">
        <v>96368</v>
      </c>
      <c r="DK81" s="11">
        <v>98521</v>
      </c>
      <c r="DL81" s="11">
        <v>101495</v>
      </c>
      <c r="DM81" s="11">
        <v>103125</v>
      </c>
      <c r="DN81" s="11">
        <v>99622</v>
      </c>
      <c r="DO81" s="11">
        <v>92118</v>
      </c>
      <c r="DP81" s="11">
        <v>97448</v>
      </c>
    </row>
    <row r="82" spans="1:120" ht="17.25" customHeight="1">
      <c r="A82" s="39">
        <v>78</v>
      </c>
      <c r="B82" s="40" t="s">
        <v>38</v>
      </c>
      <c r="C82" s="41">
        <v>50</v>
      </c>
      <c r="D82" s="41">
        <v>153</v>
      </c>
      <c r="E82" s="41">
        <v>208</v>
      </c>
      <c r="F82" s="41">
        <v>86</v>
      </c>
      <c r="G82" s="41">
        <v>227</v>
      </c>
      <c r="H82" s="41">
        <v>317</v>
      </c>
      <c r="I82" s="41">
        <v>125</v>
      </c>
      <c r="J82" s="41">
        <v>275</v>
      </c>
      <c r="K82" s="41">
        <v>405</v>
      </c>
      <c r="L82" s="41">
        <v>143</v>
      </c>
      <c r="M82" s="41">
        <v>345</v>
      </c>
      <c r="N82" s="41">
        <v>496</v>
      </c>
      <c r="O82" s="41">
        <v>121</v>
      </c>
      <c r="P82" s="41">
        <v>323</v>
      </c>
      <c r="Q82" s="41">
        <v>451</v>
      </c>
      <c r="R82" s="83">
        <v>152</v>
      </c>
      <c r="S82" s="83">
        <v>449</v>
      </c>
      <c r="T82" s="83">
        <v>613</v>
      </c>
      <c r="U82" s="41">
        <v>150</v>
      </c>
      <c r="V82" s="41">
        <v>396</v>
      </c>
      <c r="W82" s="41">
        <v>549</v>
      </c>
      <c r="X82" s="41">
        <v>146</v>
      </c>
      <c r="Y82" s="41">
        <v>432</v>
      </c>
      <c r="Z82" s="41">
        <v>580</v>
      </c>
      <c r="AA82" s="41">
        <v>182</v>
      </c>
      <c r="AB82" s="41">
        <v>397</v>
      </c>
      <c r="AC82" s="41">
        <v>582</v>
      </c>
      <c r="AD82" s="41">
        <v>200</v>
      </c>
      <c r="AE82" s="41">
        <v>444</v>
      </c>
      <c r="AF82" s="41">
        <v>644</v>
      </c>
      <c r="AG82" s="41">
        <v>174</v>
      </c>
      <c r="AH82" s="41">
        <v>427</v>
      </c>
      <c r="AI82" s="41">
        <f t="shared" si="69"/>
        <v>601</v>
      </c>
      <c r="AJ82" s="41">
        <v>219</v>
      </c>
      <c r="AK82" s="41">
        <v>462</v>
      </c>
      <c r="AL82" s="41">
        <f t="shared" si="70"/>
        <v>681</v>
      </c>
      <c r="AM82" s="41">
        <v>194</v>
      </c>
      <c r="AN82" s="41">
        <v>470</v>
      </c>
      <c r="AO82" s="41">
        <v>666</v>
      </c>
      <c r="AP82" s="41">
        <v>185</v>
      </c>
      <c r="AQ82" s="41">
        <v>471</v>
      </c>
      <c r="AR82" s="41">
        <v>656</v>
      </c>
      <c r="AS82" s="41"/>
      <c r="AT82" s="41"/>
      <c r="AU82" s="41"/>
      <c r="AV82" s="41"/>
      <c r="AW82" s="41"/>
      <c r="AX82" s="41"/>
      <c r="AY82" s="41"/>
      <c r="AZ82" s="41"/>
      <c r="BA82" s="41"/>
      <c r="BC82" s="42">
        <f t="shared" si="60"/>
        <v>67.334626158155572</v>
      </c>
      <c r="BD82" s="42">
        <f t="shared" si="100"/>
        <v>206.04395604395606</v>
      </c>
      <c r="BE82" s="42">
        <f t="shared" si="71"/>
        <v>140.0560224089636</v>
      </c>
      <c r="BF82" s="42">
        <f t="shared" si="62"/>
        <v>115.62714279952137</v>
      </c>
      <c r="BG82" s="42">
        <f t="shared" si="63"/>
        <v>305.20187692431801</v>
      </c>
      <c r="BH82" s="42">
        <f t="shared" si="72"/>
        <v>213.10351318283878</v>
      </c>
      <c r="BI82" s="42">
        <f t="shared" si="101"/>
        <v>167.75033382316431</v>
      </c>
      <c r="BJ82" s="42">
        <f t="shared" si="99"/>
        <v>369.05073441096147</v>
      </c>
      <c r="BK82" s="42">
        <f t="shared" si="73"/>
        <v>271.75554079352617</v>
      </c>
      <c r="BL82" s="42">
        <f t="shared" si="102"/>
        <v>191.25573432839815</v>
      </c>
      <c r="BM82" s="42">
        <f t="shared" si="102"/>
        <v>461.42117722585567</v>
      </c>
      <c r="BN82" s="42">
        <f t="shared" si="74"/>
        <v>331.68826652757156</v>
      </c>
      <c r="BO82" s="42">
        <f t="shared" si="68"/>
        <v>161.227997708164</v>
      </c>
      <c r="BP82" s="42">
        <f t="shared" si="67"/>
        <v>430.38548148542952</v>
      </c>
      <c r="BQ82" s="42">
        <f t="shared" si="75"/>
        <v>300.47035936521473</v>
      </c>
      <c r="BR82" s="42">
        <f t="shared" si="76"/>
        <v>201.7775004812128</v>
      </c>
      <c r="BS82" s="42">
        <f t="shared" si="77"/>
        <v>596.04011655305624</v>
      </c>
      <c r="BT82" s="42">
        <f t="shared" si="50"/>
        <v>406.87370985191922</v>
      </c>
      <c r="BU82" s="42">
        <f t="shared" si="78"/>
        <v>197.04951197404199</v>
      </c>
      <c r="BV82" s="42">
        <f t="shared" si="79"/>
        <v>520.21071161147086</v>
      </c>
      <c r="BW82" s="42">
        <f t="shared" si="80"/>
        <v>360.60060691249691</v>
      </c>
      <c r="BX82" s="42">
        <f t="shared" si="81"/>
        <v>186.00858697175471</v>
      </c>
      <c r="BY82" s="42">
        <f t="shared" si="82"/>
        <v>550.3815724095756</v>
      </c>
      <c r="BZ82" s="42">
        <f t="shared" si="83"/>
        <v>369.46911110827989</v>
      </c>
      <c r="CA82" s="42">
        <f t="shared" si="84"/>
        <v>230.12777149070953</v>
      </c>
      <c r="CB82" s="42">
        <f t="shared" si="85"/>
        <v>501.98200704292134</v>
      </c>
      <c r="CC82" s="42">
        <f t="shared" si="86"/>
        <v>367.95154672415646</v>
      </c>
      <c r="CD82" s="42">
        <f t="shared" si="87"/>
        <v>250.8434611380768</v>
      </c>
      <c r="CE82" s="42">
        <f t="shared" si="88"/>
        <v>556.8724837265305</v>
      </c>
      <c r="CF82" s="42">
        <f t="shared" si="89"/>
        <v>403.8579724323036</v>
      </c>
      <c r="CG82" s="42">
        <f t="shared" si="90"/>
        <v>217.56118908443</v>
      </c>
      <c r="CH82" s="42">
        <f t="shared" si="91"/>
        <v>533.90015941983677</v>
      </c>
      <c r="CI82" s="42">
        <f t="shared" si="92"/>
        <v>375.73067425213338</v>
      </c>
      <c r="CJ82" s="42">
        <f t="shared" si="93"/>
        <v>275.76480661835535</v>
      </c>
      <c r="CK82" s="42">
        <f t="shared" si="94"/>
        <v>581.75041396200993</v>
      </c>
      <c r="CL82" s="42">
        <f t="shared" si="49"/>
        <v>428.75761029018264</v>
      </c>
      <c r="CM82" s="42">
        <f t="shared" si="103"/>
        <v>246.60128766548664</v>
      </c>
      <c r="CN82" s="42">
        <f t="shared" si="104"/>
        <v>597.43610929267379</v>
      </c>
      <c r="CO82" s="42">
        <f t="shared" si="95"/>
        <v>423.28983913714973</v>
      </c>
      <c r="CP82" s="42">
        <f t="shared" si="96"/>
        <v>233.15311227897715</v>
      </c>
      <c r="CQ82" s="42">
        <f t="shared" si="97"/>
        <v>593.59522099134188</v>
      </c>
      <c r="CR82" s="42">
        <f t="shared" si="98"/>
        <v>413.3741666351595</v>
      </c>
      <c r="CS82" s="42"/>
      <c r="CT82" s="42"/>
      <c r="CU82" s="42"/>
      <c r="CV82" s="42"/>
      <c r="CW82" s="42"/>
      <c r="CX82" s="42"/>
      <c r="CY82" s="42"/>
      <c r="CZ82" s="42"/>
      <c r="DA82" s="42"/>
      <c r="DB82" s="43"/>
      <c r="DC82" s="44">
        <v>148512</v>
      </c>
      <c r="DD82" s="44">
        <v>148754</v>
      </c>
      <c r="DE82" s="44">
        <v>149031</v>
      </c>
      <c r="DF82" s="44">
        <v>149538</v>
      </c>
      <c r="DG82" s="44">
        <v>150098</v>
      </c>
      <c r="DH82" s="11">
        <v>150661</v>
      </c>
      <c r="DI82" s="11">
        <v>152246</v>
      </c>
      <c r="DJ82" s="11">
        <v>156982</v>
      </c>
      <c r="DK82" s="11">
        <v>158173</v>
      </c>
      <c r="DL82" s="11">
        <v>159462</v>
      </c>
      <c r="DM82" s="11">
        <v>159955</v>
      </c>
      <c r="DN82" s="11">
        <v>158831</v>
      </c>
      <c r="DO82" s="11">
        <v>157339</v>
      </c>
      <c r="DP82" s="11">
        <v>158694</v>
      </c>
    </row>
    <row r="83" spans="1:120" ht="17.25" customHeight="1">
      <c r="A83" s="39">
        <v>79</v>
      </c>
      <c r="B83" s="40" t="s">
        <v>78</v>
      </c>
      <c r="C83" s="41">
        <v>0</v>
      </c>
      <c r="D83" s="41">
        <v>0</v>
      </c>
      <c r="E83" s="41">
        <v>4</v>
      </c>
      <c r="F83" s="41">
        <v>0</v>
      </c>
      <c r="G83" s="41">
        <v>16</v>
      </c>
      <c r="H83" s="41">
        <v>18</v>
      </c>
      <c r="I83" s="41">
        <v>12</v>
      </c>
      <c r="J83" s="41">
        <v>20</v>
      </c>
      <c r="K83" s="41">
        <v>32</v>
      </c>
      <c r="L83" s="41">
        <v>7</v>
      </c>
      <c r="M83" s="41">
        <v>23</v>
      </c>
      <c r="N83" s="41">
        <v>30</v>
      </c>
      <c r="O83" s="41">
        <v>15</v>
      </c>
      <c r="P83" s="41">
        <v>22</v>
      </c>
      <c r="Q83" s="41">
        <v>38</v>
      </c>
      <c r="R83" s="83">
        <v>23</v>
      </c>
      <c r="S83" s="83">
        <v>28</v>
      </c>
      <c r="T83" s="83">
        <v>52</v>
      </c>
      <c r="U83" s="41">
        <v>15</v>
      </c>
      <c r="V83" s="41">
        <v>40</v>
      </c>
      <c r="W83" s="41">
        <v>56</v>
      </c>
      <c r="X83" s="41">
        <v>11</v>
      </c>
      <c r="Y83" s="41">
        <v>36</v>
      </c>
      <c r="Z83" s="41">
        <v>47</v>
      </c>
      <c r="AA83" s="41">
        <v>15</v>
      </c>
      <c r="AB83" s="41">
        <v>39</v>
      </c>
      <c r="AC83" s="41">
        <v>54</v>
      </c>
      <c r="AD83" s="41">
        <v>26</v>
      </c>
      <c r="AE83" s="41">
        <v>49</v>
      </c>
      <c r="AF83" s="41">
        <v>75</v>
      </c>
      <c r="AG83" s="41">
        <v>12</v>
      </c>
      <c r="AH83" s="41">
        <v>28</v>
      </c>
      <c r="AI83" s="41">
        <f t="shared" si="69"/>
        <v>40</v>
      </c>
      <c r="AJ83" s="41">
        <v>13</v>
      </c>
      <c r="AK83" s="41">
        <v>26</v>
      </c>
      <c r="AL83" s="41">
        <f t="shared" si="70"/>
        <v>39</v>
      </c>
      <c r="AM83" s="41">
        <v>12</v>
      </c>
      <c r="AN83" s="41">
        <v>35</v>
      </c>
      <c r="AO83" s="41">
        <v>47</v>
      </c>
      <c r="AP83" s="41">
        <v>12</v>
      </c>
      <c r="AQ83" s="41">
        <v>30</v>
      </c>
      <c r="AR83" s="41">
        <v>42</v>
      </c>
      <c r="AS83" s="41"/>
      <c r="AT83" s="41"/>
      <c r="AU83" s="41"/>
      <c r="AV83" s="41"/>
      <c r="AW83" s="41"/>
      <c r="AX83" s="41"/>
      <c r="AY83" s="41"/>
      <c r="AZ83" s="41"/>
      <c r="BA83" s="41"/>
      <c r="BC83" s="42">
        <f t="shared" si="60"/>
        <v>0</v>
      </c>
      <c r="BD83" s="42"/>
      <c r="BE83" s="42">
        <f t="shared" si="71"/>
        <v>54.592602702333842</v>
      </c>
      <c r="BF83" s="42"/>
      <c r="BG83" s="42">
        <f t="shared" si="63"/>
        <v>447.36474206626593</v>
      </c>
      <c r="BH83" s="42">
        <f t="shared" si="72"/>
        <v>251.64266741227459</v>
      </c>
      <c r="BI83" s="42">
        <f t="shared" si="101"/>
        <v>337.31553056921996</v>
      </c>
      <c r="BJ83" s="42">
        <f t="shared" si="99"/>
        <v>562.19255094869993</v>
      </c>
      <c r="BK83" s="42">
        <f t="shared" si="73"/>
        <v>449.75404075895995</v>
      </c>
      <c r="BL83" s="42">
        <f t="shared" si="102"/>
        <v>199.48703334283272</v>
      </c>
      <c r="BM83" s="42">
        <f t="shared" si="102"/>
        <v>655.45739526930743</v>
      </c>
      <c r="BN83" s="42">
        <f t="shared" si="74"/>
        <v>427.4722143060701</v>
      </c>
      <c r="BO83" s="42">
        <f t="shared" si="68"/>
        <v>435.28728961114331</v>
      </c>
      <c r="BP83" s="42">
        <f t="shared" si="67"/>
        <v>638.42135809634362</v>
      </c>
      <c r="BQ83" s="42">
        <f t="shared" si="75"/>
        <v>551.36390017411486</v>
      </c>
      <c r="BR83" s="42">
        <f t="shared" si="76"/>
        <v>680.574049415594</v>
      </c>
      <c r="BS83" s="42">
        <f t="shared" si="77"/>
        <v>828.52492972333198</v>
      </c>
      <c r="BT83" s="42">
        <f t="shared" si="50"/>
        <v>769.34457760023679</v>
      </c>
      <c r="BU83" s="42">
        <f t="shared" si="78"/>
        <v>447.49403341288786</v>
      </c>
      <c r="BV83" s="42">
        <f t="shared" si="79"/>
        <v>1193.3174224343675</v>
      </c>
      <c r="BW83" s="42">
        <f t="shared" si="80"/>
        <v>835.32219570405732</v>
      </c>
      <c r="BX83" s="42">
        <f t="shared" si="81"/>
        <v>329.68679754233477</v>
      </c>
      <c r="BY83" s="42">
        <f t="shared" si="82"/>
        <v>1078.9749737749139</v>
      </c>
      <c r="BZ83" s="42">
        <f t="shared" si="83"/>
        <v>704.33088565862431</v>
      </c>
      <c r="CA83" s="42">
        <f t="shared" si="84"/>
        <v>450.58576148993694</v>
      </c>
      <c r="CB83" s="42">
        <f t="shared" si="85"/>
        <v>1171.522979873836</v>
      </c>
      <c r="CC83" s="42">
        <f t="shared" si="86"/>
        <v>811.05437068188655</v>
      </c>
      <c r="CD83" s="42">
        <f t="shared" si="87"/>
        <v>783.25048953155601</v>
      </c>
      <c r="CE83" s="42">
        <f t="shared" si="88"/>
        <v>1476.1259225787016</v>
      </c>
      <c r="CF83" s="42">
        <f t="shared" si="89"/>
        <v>1129.6882060551288</v>
      </c>
      <c r="CG83" s="42">
        <f t="shared" si="90"/>
        <v>364.29872495446267</v>
      </c>
      <c r="CH83" s="42">
        <f t="shared" si="91"/>
        <v>850.03035822707943</v>
      </c>
      <c r="CI83" s="42">
        <f t="shared" si="92"/>
        <v>607.16454159077102</v>
      </c>
      <c r="CJ83" s="42">
        <f t="shared" si="93"/>
        <v>403.03828863742058</v>
      </c>
      <c r="CK83" s="42">
        <f t="shared" si="94"/>
        <v>806.07657727484116</v>
      </c>
      <c r="CL83" s="42">
        <f t="shared" si="49"/>
        <v>604.55743295613081</v>
      </c>
      <c r="CM83" s="42">
        <f t="shared" si="103"/>
        <v>372.96037296037298</v>
      </c>
      <c r="CN83" s="42">
        <f t="shared" si="104"/>
        <v>1087.8010878010878</v>
      </c>
      <c r="CO83" s="42">
        <f t="shared" si="95"/>
        <v>730.38073038073037</v>
      </c>
      <c r="CP83" s="42">
        <f t="shared" si="96"/>
        <v>375.64564094537485</v>
      </c>
      <c r="CQ83" s="42">
        <f t="shared" si="97"/>
        <v>939.11410236343704</v>
      </c>
      <c r="CR83" s="42">
        <f t="shared" si="98"/>
        <v>657.37987165440597</v>
      </c>
      <c r="CS83" s="42"/>
      <c r="CT83" s="42"/>
      <c r="CU83" s="42"/>
      <c r="CV83" s="42"/>
      <c r="CW83" s="42"/>
      <c r="CX83" s="42"/>
      <c r="CY83" s="42"/>
      <c r="CZ83" s="42"/>
      <c r="DA83" s="42"/>
      <c r="DB83" s="43"/>
      <c r="DC83" s="44">
        <v>7327</v>
      </c>
      <c r="DD83" s="44">
        <v>7153</v>
      </c>
      <c r="DE83" s="44">
        <v>7115</v>
      </c>
      <c r="DF83" s="44">
        <v>7018</v>
      </c>
      <c r="DG83" s="44">
        <v>6892</v>
      </c>
      <c r="DH83" s="11">
        <v>6759</v>
      </c>
      <c r="DI83" s="11">
        <v>6704</v>
      </c>
      <c r="DJ83" s="11">
        <v>6673</v>
      </c>
      <c r="DK83" s="11">
        <v>6658</v>
      </c>
      <c r="DL83" s="11">
        <v>6639</v>
      </c>
      <c r="DM83" s="11">
        <v>6588</v>
      </c>
      <c r="DN83" s="11">
        <v>6451</v>
      </c>
      <c r="DO83" s="11">
        <v>6435</v>
      </c>
      <c r="DP83" s="11">
        <v>6389</v>
      </c>
    </row>
    <row r="84" spans="1:120" ht="17.25" customHeight="1">
      <c r="A84" s="39">
        <v>80</v>
      </c>
      <c r="B84" s="49" t="s">
        <v>93</v>
      </c>
      <c r="C84" s="41">
        <v>3057</v>
      </c>
      <c r="D84" s="41">
        <v>8698</v>
      </c>
      <c r="E84" s="41">
        <v>11900</v>
      </c>
      <c r="F84" s="41">
        <v>4602</v>
      </c>
      <c r="G84" s="41">
        <v>12955</v>
      </c>
      <c r="H84" s="41">
        <v>17797</v>
      </c>
      <c r="I84" s="41">
        <v>5707</v>
      </c>
      <c r="J84" s="41">
        <v>15886</v>
      </c>
      <c r="K84" s="41">
        <v>21866</v>
      </c>
      <c r="L84" s="41">
        <v>5995</v>
      </c>
      <c r="M84" s="41">
        <v>16907</v>
      </c>
      <c r="N84" s="41">
        <v>23210</v>
      </c>
      <c r="O84" s="41">
        <v>6205</v>
      </c>
      <c r="P84" s="41">
        <v>17530</v>
      </c>
      <c r="Q84" s="41">
        <v>24065</v>
      </c>
      <c r="R84" s="83">
        <v>7456</v>
      </c>
      <c r="S84" s="83">
        <v>20515</v>
      </c>
      <c r="T84" s="83">
        <v>28357</v>
      </c>
      <c r="U84" s="41">
        <v>7836</v>
      </c>
      <c r="V84" s="41">
        <v>21179</v>
      </c>
      <c r="W84" s="41">
        <v>29257</v>
      </c>
      <c r="X84" s="41">
        <f>SUM(X5:X83)</f>
        <v>7293</v>
      </c>
      <c r="Y84" s="41">
        <f t="shared" ref="Y84:Z84" si="105">SUM(Y5:Y83)</f>
        <v>20795</v>
      </c>
      <c r="Z84" s="41">
        <f t="shared" si="105"/>
        <v>28199</v>
      </c>
      <c r="AA84" s="41">
        <v>7312</v>
      </c>
      <c r="AB84" s="41">
        <v>21735</v>
      </c>
      <c r="AC84" s="41">
        <v>29153</v>
      </c>
      <c r="AD84" s="41">
        <v>7931</v>
      </c>
      <c r="AE84" s="41">
        <v>22891</v>
      </c>
      <c r="AF84" s="41">
        <v>30905</v>
      </c>
      <c r="AG84" s="41">
        <v>8269</v>
      </c>
      <c r="AH84" s="41">
        <v>23503</v>
      </c>
      <c r="AI84" s="41">
        <f t="shared" si="69"/>
        <v>31772</v>
      </c>
      <c r="AJ84" s="41">
        <v>8011</v>
      </c>
      <c r="AK84" s="41">
        <v>22587</v>
      </c>
      <c r="AL84" s="41">
        <f t="shared" si="70"/>
        <v>30598</v>
      </c>
      <c r="AM84" s="41">
        <v>8028</v>
      </c>
      <c r="AN84" s="41">
        <v>22223</v>
      </c>
      <c r="AO84" s="41">
        <v>30335</v>
      </c>
      <c r="AP84" s="41">
        <v>8510</v>
      </c>
      <c r="AQ84" s="41">
        <v>23788</v>
      </c>
      <c r="AR84" s="41">
        <v>32298</v>
      </c>
      <c r="AS84" s="41"/>
      <c r="AT84" s="41"/>
      <c r="AU84" s="41"/>
      <c r="AV84" s="41"/>
      <c r="AW84" s="41"/>
      <c r="AX84" s="41"/>
      <c r="AY84" s="41"/>
      <c r="AZ84" s="41"/>
      <c r="BA84" s="41"/>
      <c r="BC84" s="42">
        <f t="shared" ref="BC84" si="106">C84/$DC84*100000*2</f>
        <v>111.82104243767678</v>
      </c>
      <c r="BD84" s="42">
        <f>D84/$DC84*100000*2</f>
        <v>318.16140893781898</v>
      </c>
      <c r="BE84" s="42">
        <f t="shared" si="71"/>
        <v>217.64318040699274</v>
      </c>
      <c r="BF84" s="42">
        <f>F84/$DD84*100000*2</f>
        <v>166.53997637969522</v>
      </c>
      <c r="BG84" s="42">
        <f t="shared" si="63"/>
        <v>468.82342329399211</v>
      </c>
      <c r="BH84" s="42">
        <f t="shared" si="72"/>
        <v>322.02433285847849</v>
      </c>
      <c r="BI84" s="42">
        <f t="shared" si="101"/>
        <v>203.05153691369844</v>
      </c>
      <c r="BJ84" s="42">
        <f t="shared" si="99"/>
        <v>565.2140731401812</v>
      </c>
      <c r="BK84" s="42">
        <f t="shared" si="73"/>
        <v>388.98939076177771</v>
      </c>
      <c r="BL84" s="42">
        <f t="shared" si="102"/>
        <v>209.19242824603751</v>
      </c>
      <c r="BM84" s="42">
        <f t="shared" si="102"/>
        <v>589.96103158561402</v>
      </c>
      <c r="BN84" s="42">
        <f t="shared" si="74"/>
        <v>404.95048036618272</v>
      </c>
      <c r="BO84" s="42">
        <f t="shared" si="68"/>
        <v>212.71789014020871</v>
      </c>
      <c r="BP84" s="42">
        <f t="shared" si="67"/>
        <v>600.95803612535997</v>
      </c>
      <c r="BQ84" s="42">
        <f t="shared" si="75"/>
        <v>412.49444208091228</v>
      </c>
      <c r="BR84" s="42">
        <f t="shared" si="76"/>
        <v>251.15027736509811</v>
      </c>
      <c r="BS84" s="42">
        <f t="shared" si="77"/>
        <v>691.03379025549725</v>
      </c>
      <c r="BT84" s="42">
        <f t="shared" si="50"/>
        <v>477.59310724531161</v>
      </c>
      <c r="BU84" s="42">
        <f t="shared" si="78"/>
        <v>258.20329258624406</v>
      </c>
      <c r="BV84" s="42">
        <f t="shared" si="79"/>
        <v>697.8672197146584</v>
      </c>
      <c r="BW84" s="42">
        <f t="shared" si="80"/>
        <v>482.0223156709892</v>
      </c>
      <c r="BX84" s="42">
        <f t="shared" si="81"/>
        <v>230.65953191897154</v>
      </c>
      <c r="BY84" s="42">
        <f t="shared" si="82"/>
        <v>657.69435983203255</v>
      </c>
      <c r="BZ84" s="42">
        <f t="shared" si="83"/>
        <v>445.93227345283685</v>
      </c>
      <c r="CA84" s="42">
        <f t="shared" si="84"/>
        <v>226.35405743207946</v>
      </c>
      <c r="CB84" s="42">
        <f t="shared" si="85"/>
        <v>672.83991223827229</v>
      </c>
      <c r="CC84" s="42">
        <f t="shared" si="86"/>
        <v>451.23768027334609</v>
      </c>
      <c r="CD84" s="42">
        <f t="shared" si="87"/>
        <v>240.47765636315975</v>
      </c>
      <c r="CE84" s="42">
        <f t="shared" si="88"/>
        <v>694.08322176384945</v>
      </c>
      <c r="CF84" s="42">
        <f t="shared" si="89"/>
        <v>468.53877001030469</v>
      </c>
      <c r="CG84" s="42">
        <f t="shared" si="90"/>
        <v>246.95856298727574</v>
      </c>
      <c r="CH84" s="42">
        <f t="shared" si="91"/>
        <v>701.93095971579908</v>
      </c>
      <c r="CI84" s="42">
        <f t="shared" si="92"/>
        <v>474.44476135153735</v>
      </c>
      <c r="CJ84" s="42">
        <f>AJ84/$DN84*100000*2</f>
        <v>240.96617479808444</v>
      </c>
      <c r="CK84" s="42">
        <f t="shared" si="94"/>
        <v>679.40369369171549</v>
      </c>
      <c r="CL84" s="42">
        <f t="shared" si="49"/>
        <v>460.18493424489998</v>
      </c>
      <c r="CM84" s="42">
        <f t="shared" si="103"/>
        <v>242.54278374038859</v>
      </c>
      <c r="CN84" s="42">
        <f t="shared" si="104"/>
        <v>671.40362270337016</v>
      </c>
      <c r="CO84" s="42">
        <f t="shared" si="95"/>
        <v>458.24211165699347</v>
      </c>
      <c r="CP84" s="42">
        <f t="shared" si="96"/>
        <v>249.72705361252486</v>
      </c>
      <c r="CQ84" s="42">
        <f t="shared" si="97"/>
        <v>698.06194492770169</v>
      </c>
      <c r="CR84" s="42">
        <f t="shared" si="98"/>
        <v>473.89449927011322</v>
      </c>
      <c r="CS84" s="42"/>
      <c r="CT84" s="42"/>
      <c r="CU84" s="42"/>
      <c r="CV84" s="42"/>
      <c r="CW84" s="42"/>
      <c r="CX84" s="42"/>
      <c r="CY84" s="42"/>
      <c r="CZ84" s="42"/>
      <c r="DA84" s="42"/>
      <c r="DB84" s="43"/>
      <c r="DC84" s="44">
        <f>SUM(DC5:DC83)</f>
        <v>5467665</v>
      </c>
      <c r="DD84" s="44">
        <f>SUM(DD5:DD82)</f>
        <v>5526601</v>
      </c>
      <c r="DE84" s="44">
        <f>SUM(DE5:DE82)</f>
        <v>5621233</v>
      </c>
      <c r="DF84" s="44">
        <f>SUM(DF5:DF82)</f>
        <v>5731565</v>
      </c>
      <c r="DG84" s="44">
        <f>SUM(DG5:DG82)</f>
        <v>5834018</v>
      </c>
      <c r="DH84" s="11">
        <v>5937481</v>
      </c>
      <c r="DI84" s="11">
        <v>6069636</v>
      </c>
      <c r="DJ84" s="11">
        <v>6323606</v>
      </c>
      <c r="DK84" s="11">
        <v>6460675</v>
      </c>
      <c r="DL84" s="11">
        <v>6596039</v>
      </c>
      <c r="DM84" s="11">
        <v>6696670</v>
      </c>
      <c r="DN84" s="11">
        <v>6649066</v>
      </c>
      <c r="DO84" s="11">
        <v>6619863</v>
      </c>
      <c r="DP84" s="11">
        <v>6815441</v>
      </c>
    </row>
    <row r="85" spans="1:120">
      <c r="B85" s="50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4"/>
      <c r="S85" s="54"/>
      <c r="T85" s="54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/>
      <c r="BY85"/>
      <c r="BZ85"/>
      <c r="CA85" s="43"/>
      <c r="CB85" s="43"/>
      <c r="CC85" s="43"/>
      <c r="CD85"/>
      <c r="CE85"/>
      <c r="CF85"/>
      <c r="CG85" s="43"/>
      <c r="CH85" s="43"/>
      <c r="CI85" s="43"/>
      <c r="CJ85"/>
      <c r="CK85"/>
      <c r="CL85"/>
      <c r="CM85" s="43"/>
      <c r="CN85" s="43"/>
      <c r="CO85" s="43"/>
      <c r="CP85"/>
      <c r="CQ85"/>
      <c r="CR85"/>
      <c r="CS85" s="43"/>
      <c r="CT85" s="43"/>
      <c r="CU85" s="43"/>
      <c r="CV85"/>
      <c r="CW85"/>
      <c r="CX85"/>
      <c r="CY85" s="43"/>
      <c r="CZ85" s="43"/>
      <c r="DA85" s="43"/>
      <c r="DB85" s="43"/>
      <c r="DC85" s="43"/>
    </row>
    <row r="86" spans="1:120"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D86" s="53"/>
      <c r="BL86" s="43"/>
      <c r="BM86" s="43"/>
      <c r="BN86" s="43"/>
      <c r="BR86" s="43"/>
      <c r="BS86" s="43"/>
      <c r="BT86" s="43"/>
      <c r="BX86" s="43"/>
      <c r="BY86" s="43"/>
      <c r="BZ86" s="43"/>
      <c r="CD86" s="43"/>
      <c r="CE86" s="43"/>
      <c r="CF86" s="43"/>
      <c r="CJ86" s="43"/>
      <c r="CK86" s="43"/>
      <c r="CL86" s="43"/>
      <c r="CP86" s="43"/>
      <c r="CQ86" s="43"/>
      <c r="CR86" s="43"/>
      <c r="CV86" s="43"/>
      <c r="CW86" s="43"/>
      <c r="CX86" s="43"/>
    </row>
    <row r="87" spans="1:120"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D87" s="54"/>
      <c r="BL87" s="43"/>
      <c r="BM87" s="43"/>
      <c r="BN87" s="43"/>
      <c r="BR87" s="43"/>
      <c r="BS87" s="43"/>
      <c r="BT87" s="43"/>
      <c r="BX87" s="43"/>
      <c r="BY87" s="43"/>
      <c r="BZ87" s="43"/>
      <c r="CD87" s="43"/>
      <c r="CE87" s="43"/>
      <c r="CF87" s="43"/>
      <c r="CJ87" s="43"/>
      <c r="CK87" s="43"/>
      <c r="CL87" s="43"/>
      <c r="CP87" s="43"/>
      <c r="CQ87" s="43"/>
      <c r="CR87" s="43"/>
      <c r="CV87" s="43"/>
      <c r="CW87" s="43"/>
      <c r="CX87" s="43"/>
    </row>
    <row r="88" spans="1:120">
      <c r="B88" s="55"/>
      <c r="C88" s="51"/>
      <c r="D88" s="51"/>
      <c r="F88" s="51"/>
      <c r="G88" s="51"/>
      <c r="I88" s="51"/>
      <c r="J88" s="51"/>
      <c r="L88" s="51"/>
      <c r="M88" s="51"/>
      <c r="O88" s="51"/>
      <c r="P88" s="51"/>
      <c r="R88" s="51"/>
      <c r="S88" s="51"/>
      <c r="U88" s="51"/>
      <c r="V88" s="51"/>
      <c r="X88" s="51"/>
      <c r="Y88" s="51"/>
      <c r="AA88" s="51"/>
      <c r="AB88" s="51"/>
      <c r="AD88" s="51"/>
      <c r="AE88" s="51"/>
      <c r="AG88" s="51"/>
      <c r="AH88" s="51"/>
      <c r="AJ88" s="51"/>
      <c r="AK88" s="51"/>
      <c r="AM88" s="51"/>
      <c r="AN88" s="51"/>
      <c r="AP88" s="51"/>
      <c r="AQ88" s="51"/>
      <c r="AS88" s="51"/>
      <c r="AT88" s="51"/>
      <c r="AV88" s="51"/>
      <c r="AW88" s="51"/>
      <c r="AY88" s="51"/>
      <c r="AZ88" s="51"/>
      <c r="BL88" s="43"/>
      <c r="BM88" s="43"/>
      <c r="BN88" s="43"/>
      <c r="BR88" s="43"/>
      <c r="BS88" s="43"/>
      <c r="BT88" s="43"/>
      <c r="BX88" s="43"/>
      <c r="BY88" s="43"/>
      <c r="BZ88" s="43"/>
      <c r="CD88" s="43"/>
      <c r="CE88" s="43"/>
      <c r="CF88" s="43"/>
      <c r="CJ88" s="43"/>
      <c r="CK88" s="43"/>
      <c r="CL88" s="43"/>
      <c r="CP88" s="43"/>
      <c r="CQ88" s="43"/>
      <c r="CR88" s="43"/>
      <c r="CV88" s="43"/>
      <c r="CW88" s="43"/>
      <c r="CX88" s="43"/>
    </row>
    <row r="89" spans="1:120">
      <c r="B89" s="55"/>
      <c r="C89" s="51"/>
      <c r="D89" s="51"/>
      <c r="F89" s="51"/>
      <c r="G89" s="56"/>
      <c r="I89" s="51"/>
      <c r="L89" s="51"/>
      <c r="O89" s="51"/>
      <c r="R89" s="51"/>
      <c r="U89" s="51"/>
      <c r="X89" s="51"/>
      <c r="AA89" s="51"/>
      <c r="AD89" s="51"/>
      <c r="AG89" s="51"/>
      <c r="AJ89" s="51"/>
      <c r="AM89" s="51"/>
      <c r="AP89" s="51"/>
      <c r="AS89" s="51"/>
      <c r="AV89" s="51"/>
      <c r="AY89" s="51"/>
    </row>
    <row r="90" spans="1:120">
      <c r="B90" s="55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D90" s="53"/>
    </row>
    <row r="91" spans="1:120">
      <c r="B91" s="57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D91" s="53"/>
    </row>
    <row r="92" spans="1:120">
      <c r="C92" s="58"/>
      <c r="D92" s="58"/>
      <c r="E92" s="58"/>
      <c r="F92" s="58"/>
      <c r="G92" s="58"/>
      <c r="H92" s="58"/>
      <c r="I92" s="58"/>
      <c r="J92" s="58"/>
      <c r="L92" s="58"/>
      <c r="M92" s="58"/>
      <c r="O92" s="58"/>
      <c r="P92" s="58"/>
      <c r="R92" s="58"/>
      <c r="S92" s="58"/>
      <c r="U92" s="58"/>
      <c r="V92" s="58"/>
      <c r="X92" s="58"/>
      <c r="Y92" s="58"/>
      <c r="AA92" s="58"/>
      <c r="AB92" s="58"/>
      <c r="AD92" s="58"/>
      <c r="AE92" s="58"/>
      <c r="AG92" s="58"/>
      <c r="AH92" s="58"/>
      <c r="AJ92" s="58"/>
      <c r="AK92" s="58"/>
      <c r="AM92" s="58"/>
      <c r="AN92" s="58"/>
      <c r="AP92" s="58"/>
      <c r="AQ92" s="58"/>
      <c r="AS92" s="58"/>
      <c r="AT92" s="58"/>
      <c r="AV92" s="58"/>
      <c r="AW92" s="58"/>
      <c r="AY92" s="58"/>
      <c r="AZ92" s="58"/>
      <c r="BD92" s="59"/>
    </row>
    <row r="93" spans="1:120">
      <c r="B93" s="58"/>
      <c r="C93" s="58"/>
      <c r="D93" s="58"/>
      <c r="E93" s="58"/>
      <c r="F93" s="58"/>
      <c r="G93" s="58"/>
      <c r="H93" s="58"/>
      <c r="I93" s="58"/>
      <c r="J93" s="58"/>
      <c r="L93" s="58"/>
      <c r="M93" s="58"/>
      <c r="O93" s="58"/>
      <c r="P93" s="58"/>
      <c r="R93" s="58"/>
      <c r="S93" s="58"/>
      <c r="U93" s="58"/>
      <c r="V93" s="58"/>
      <c r="X93" s="58"/>
      <c r="Y93" s="58"/>
      <c r="AA93" s="58"/>
      <c r="AB93" s="58"/>
      <c r="AD93" s="58"/>
      <c r="AE93" s="58"/>
      <c r="AG93" s="58"/>
      <c r="AH93" s="58"/>
      <c r="AJ93" s="58"/>
      <c r="AK93" s="58"/>
      <c r="AM93" s="58"/>
      <c r="AN93" s="58"/>
      <c r="AP93" s="58"/>
      <c r="AQ93" s="58"/>
      <c r="AS93" s="58"/>
      <c r="AT93" s="58"/>
      <c r="AV93" s="58"/>
      <c r="AW93" s="58"/>
      <c r="AY93" s="58"/>
      <c r="AZ93" s="58"/>
      <c r="BD93" s="59"/>
    </row>
    <row r="94" spans="1:120" ht="25.5" customHeight="1">
      <c r="B94" s="60"/>
      <c r="D94" s="61"/>
      <c r="G94" s="61"/>
      <c r="J94" s="61"/>
      <c r="M94" s="62"/>
      <c r="S94" s="62"/>
      <c r="Y94" s="62"/>
      <c r="AE94" s="62"/>
      <c r="AK94" s="62"/>
      <c r="AQ94" s="62"/>
      <c r="AW94" s="62"/>
    </row>
    <row r="95" spans="1:120" ht="23.25" customHeight="1">
      <c r="B95" s="60"/>
      <c r="D95" s="61"/>
      <c r="G95" s="61"/>
      <c r="J95" s="61"/>
      <c r="M95" s="62"/>
      <c r="S95" s="62"/>
      <c r="Y95" s="62"/>
      <c r="AE95" s="62"/>
      <c r="AK95" s="62"/>
      <c r="AQ95" s="62"/>
      <c r="AW95" s="62"/>
    </row>
    <row r="96" spans="1:120" ht="21.75" customHeight="1">
      <c r="B96" s="63"/>
      <c r="C96" s="64"/>
      <c r="D96" s="61"/>
      <c r="F96" s="64"/>
      <c r="G96" s="61"/>
      <c r="I96" s="64"/>
      <c r="J96" s="61"/>
      <c r="L96" s="64"/>
      <c r="M96" s="61"/>
      <c r="O96" s="64"/>
      <c r="R96" s="64"/>
      <c r="S96" s="61"/>
      <c r="U96" s="64"/>
      <c r="X96" s="64"/>
      <c r="Y96" s="61"/>
      <c r="AA96" s="64"/>
      <c r="AD96" s="64"/>
      <c r="AE96" s="61"/>
      <c r="AG96" s="64"/>
      <c r="AJ96" s="64"/>
      <c r="AK96" s="61"/>
      <c r="AM96" s="64"/>
      <c r="AP96" s="64"/>
      <c r="AQ96" s="61"/>
      <c r="AS96" s="64"/>
      <c r="AV96" s="64"/>
      <c r="AW96" s="61"/>
      <c r="AY96" s="64"/>
    </row>
    <row r="97" spans="2:56" ht="18.75" customHeight="1">
      <c r="B97" s="63"/>
      <c r="C97" s="64"/>
      <c r="D97" s="62"/>
      <c r="F97" s="64"/>
      <c r="G97" s="62"/>
      <c r="I97" s="64"/>
      <c r="J97" s="62"/>
      <c r="L97" s="64"/>
      <c r="M97" s="62"/>
      <c r="O97" s="64"/>
      <c r="R97" s="64"/>
      <c r="S97" s="62"/>
      <c r="U97" s="64"/>
      <c r="X97" s="64"/>
      <c r="Y97" s="62"/>
      <c r="AA97" s="64"/>
      <c r="AD97" s="64"/>
      <c r="AE97" s="62"/>
      <c r="AG97" s="64"/>
      <c r="AJ97" s="64"/>
      <c r="AK97" s="62"/>
      <c r="AM97" s="64"/>
      <c r="AP97" s="64"/>
      <c r="AQ97" s="62"/>
      <c r="AS97" s="64"/>
      <c r="AV97" s="64"/>
      <c r="AW97" s="62"/>
      <c r="AY97" s="64"/>
    </row>
    <row r="98" spans="2:56" ht="23.25" customHeight="1">
      <c r="B98" s="62"/>
      <c r="C98" s="65"/>
      <c r="D98" s="62"/>
      <c r="F98" s="65"/>
      <c r="G98" s="62"/>
      <c r="I98" s="65"/>
      <c r="J98" s="62"/>
      <c r="L98" s="62"/>
      <c r="M98" s="62"/>
      <c r="O98" s="62"/>
      <c r="R98" s="62"/>
      <c r="S98" s="62"/>
      <c r="U98" s="62"/>
      <c r="X98" s="62"/>
      <c r="Y98" s="62"/>
      <c r="AA98" s="62"/>
      <c r="AD98" s="62"/>
      <c r="AE98" s="62"/>
      <c r="AG98" s="62"/>
      <c r="AJ98" s="62"/>
      <c r="AK98" s="62"/>
      <c r="AM98" s="62"/>
      <c r="AP98" s="62"/>
      <c r="AQ98" s="62"/>
      <c r="AS98" s="62"/>
      <c r="AV98" s="62"/>
      <c r="AW98" s="62"/>
      <c r="AY98" s="62"/>
    </row>
    <row r="99" spans="2:56" ht="21.75" customHeight="1">
      <c r="B99" s="62"/>
      <c r="C99" s="62"/>
      <c r="D99" s="62"/>
      <c r="F99" s="62"/>
      <c r="G99" s="62"/>
      <c r="I99" s="62"/>
      <c r="J99" s="62"/>
      <c r="L99" s="62"/>
      <c r="M99" s="62"/>
      <c r="O99" s="62"/>
      <c r="R99" s="62"/>
      <c r="S99" s="62"/>
      <c r="U99" s="62"/>
      <c r="X99" s="62"/>
      <c r="Y99" s="62"/>
      <c r="AA99" s="62"/>
      <c r="AD99" s="62"/>
      <c r="AE99" s="62"/>
      <c r="AG99" s="62"/>
      <c r="AJ99" s="62"/>
      <c r="AK99" s="62"/>
      <c r="AM99" s="62"/>
      <c r="AP99" s="62"/>
      <c r="AQ99" s="62"/>
      <c r="AS99" s="62"/>
      <c r="AV99" s="62"/>
      <c r="AW99" s="62"/>
      <c r="AY99" s="62"/>
    </row>
    <row r="100" spans="2:56" ht="19.5" customHeight="1">
      <c r="B100" s="62"/>
      <c r="D100" s="62"/>
      <c r="F100" s="66"/>
      <c r="G100" s="62"/>
      <c r="I100" s="66"/>
      <c r="J100" s="62"/>
      <c r="L100" s="66"/>
      <c r="M100" s="62"/>
      <c r="O100" s="66"/>
      <c r="R100" s="66"/>
      <c r="S100" s="62"/>
      <c r="U100" s="66"/>
      <c r="X100" s="66"/>
      <c r="Y100" s="62"/>
      <c r="AA100" s="66"/>
      <c r="AD100" s="66"/>
      <c r="AE100" s="62"/>
      <c r="AG100" s="66"/>
      <c r="AJ100" s="66"/>
      <c r="AK100" s="62"/>
      <c r="AM100" s="66"/>
      <c r="AP100" s="66"/>
      <c r="AQ100" s="62"/>
      <c r="AS100" s="66"/>
      <c r="AV100" s="66"/>
      <c r="AW100" s="62"/>
      <c r="AY100" s="66"/>
    </row>
    <row r="101" spans="2:56">
      <c r="B101" s="67"/>
      <c r="C101" s="67"/>
      <c r="D101" s="62"/>
      <c r="F101" s="67"/>
      <c r="G101" s="62"/>
      <c r="I101" s="66"/>
      <c r="J101" s="62"/>
      <c r="L101" s="66"/>
      <c r="M101" s="62"/>
      <c r="O101" s="62"/>
      <c r="R101" s="66"/>
      <c r="S101" s="62"/>
      <c r="U101" s="62"/>
      <c r="X101" s="66"/>
      <c r="Y101" s="62"/>
      <c r="AA101" s="62"/>
      <c r="AD101" s="66"/>
      <c r="AE101" s="62"/>
      <c r="AG101" s="62"/>
      <c r="AJ101" s="66"/>
      <c r="AK101" s="62"/>
      <c r="AM101" s="62"/>
      <c r="AP101" s="66"/>
      <c r="AQ101" s="62"/>
      <c r="AS101" s="62"/>
      <c r="AV101" s="66"/>
      <c r="AW101" s="62"/>
      <c r="AY101" s="62"/>
    </row>
    <row r="102" spans="2:56">
      <c r="B102" s="62"/>
      <c r="C102" s="62"/>
      <c r="D102" s="62"/>
      <c r="F102" s="62"/>
      <c r="G102" s="62"/>
      <c r="I102" s="62"/>
      <c r="J102" s="62"/>
      <c r="L102" s="62"/>
      <c r="M102" s="62"/>
      <c r="O102" s="62"/>
      <c r="P102" s="62"/>
      <c r="R102" s="62"/>
      <c r="S102" s="62"/>
      <c r="U102" s="62"/>
      <c r="V102" s="62"/>
      <c r="X102" s="62"/>
      <c r="Y102" s="62"/>
      <c r="AA102" s="62"/>
      <c r="AB102" s="62"/>
      <c r="AD102" s="62"/>
      <c r="AE102" s="62"/>
      <c r="AG102" s="62"/>
      <c r="AH102" s="62"/>
      <c r="AJ102" s="62"/>
      <c r="AK102" s="62"/>
      <c r="AM102" s="62"/>
      <c r="AN102" s="62"/>
      <c r="AP102" s="62"/>
      <c r="AQ102" s="62"/>
      <c r="AS102" s="62"/>
      <c r="AT102" s="62"/>
      <c r="AV102" s="62"/>
      <c r="AW102" s="62"/>
      <c r="AY102" s="62"/>
      <c r="AZ102" s="62"/>
      <c r="BD102" s="68"/>
    </row>
    <row r="103" spans="2:56">
      <c r="C103" s="66"/>
      <c r="D103" s="66"/>
      <c r="F103" s="66"/>
      <c r="G103" s="62"/>
      <c r="I103" s="66"/>
      <c r="J103" s="62"/>
      <c r="L103" s="66"/>
      <c r="M103" s="62"/>
      <c r="O103" s="66"/>
      <c r="P103" s="62"/>
      <c r="R103" s="66"/>
      <c r="S103" s="62"/>
      <c r="U103" s="66"/>
      <c r="V103" s="62"/>
      <c r="X103" s="66"/>
      <c r="Y103" s="62"/>
      <c r="AA103" s="66"/>
      <c r="AB103" s="62"/>
      <c r="AD103" s="66"/>
      <c r="AE103" s="62"/>
      <c r="AG103" s="66"/>
      <c r="AH103" s="62"/>
      <c r="AJ103" s="66"/>
      <c r="AK103" s="62"/>
      <c r="AM103" s="66"/>
      <c r="AN103" s="62"/>
      <c r="AP103" s="66"/>
      <c r="AQ103" s="62"/>
      <c r="AS103" s="66"/>
      <c r="AT103" s="62"/>
      <c r="AV103" s="66"/>
      <c r="AW103" s="62"/>
      <c r="AY103" s="66"/>
      <c r="AZ103" s="62"/>
      <c r="BD103" s="68"/>
    </row>
    <row r="104" spans="2:56">
      <c r="C104" s="67"/>
      <c r="D104" s="66"/>
      <c r="F104" s="67"/>
      <c r="G104" s="62"/>
      <c r="I104" s="66"/>
      <c r="J104" s="62"/>
      <c r="L104" s="66"/>
      <c r="M104" s="62"/>
      <c r="O104" s="66"/>
      <c r="P104" s="62"/>
      <c r="R104" s="66"/>
      <c r="S104" s="62"/>
      <c r="U104" s="66"/>
      <c r="V104" s="62"/>
      <c r="X104" s="66"/>
      <c r="Y104" s="62"/>
      <c r="AA104" s="66"/>
      <c r="AB104" s="62"/>
      <c r="AD104" s="66"/>
      <c r="AE104" s="62"/>
      <c r="AG104" s="66"/>
      <c r="AH104" s="62"/>
      <c r="AJ104" s="66"/>
      <c r="AK104" s="62"/>
      <c r="AM104" s="66"/>
      <c r="AN104" s="62"/>
      <c r="AP104" s="66"/>
      <c r="AQ104" s="62"/>
      <c r="AS104" s="66"/>
      <c r="AT104" s="62"/>
      <c r="AV104" s="66"/>
      <c r="AW104" s="62"/>
      <c r="AY104" s="66"/>
      <c r="AZ104" s="62"/>
      <c r="BD104" s="68"/>
    </row>
    <row r="105" spans="2:56">
      <c r="B105" s="67"/>
      <c r="C105" s="67"/>
      <c r="D105" s="66"/>
      <c r="F105" s="67"/>
      <c r="G105" s="62"/>
      <c r="I105" s="66"/>
      <c r="J105" s="62"/>
      <c r="L105" s="66"/>
      <c r="M105" s="62"/>
      <c r="O105" s="66"/>
      <c r="P105" s="62"/>
      <c r="R105" s="66"/>
      <c r="S105" s="62"/>
      <c r="U105" s="66"/>
      <c r="V105" s="62"/>
      <c r="X105" s="66"/>
      <c r="Y105" s="62"/>
      <c r="AA105" s="66"/>
      <c r="AB105" s="62"/>
      <c r="AD105" s="66"/>
      <c r="AE105" s="62"/>
      <c r="AG105" s="66"/>
      <c r="AH105" s="62"/>
      <c r="AJ105" s="66"/>
      <c r="AK105" s="62"/>
      <c r="AM105" s="66"/>
      <c r="AN105" s="62"/>
      <c r="AP105" s="66"/>
      <c r="AQ105" s="62"/>
      <c r="AS105" s="66"/>
      <c r="AT105" s="62"/>
      <c r="AV105" s="66"/>
      <c r="AW105" s="62"/>
      <c r="AY105" s="66"/>
      <c r="AZ105" s="62"/>
      <c r="BD105" s="68"/>
    </row>
    <row r="106" spans="2:56">
      <c r="B106" s="69"/>
      <c r="C106" s="69"/>
      <c r="D106" s="70"/>
      <c r="F106" s="69"/>
      <c r="I106" s="70"/>
      <c r="L106" s="70"/>
      <c r="O106" s="70"/>
      <c r="R106" s="70"/>
      <c r="U106" s="70"/>
      <c r="X106" s="70"/>
      <c r="AA106" s="70"/>
      <c r="AD106" s="70"/>
      <c r="AG106" s="70"/>
      <c r="AJ106" s="70"/>
      <c r="AM106" s="70"/>
      <c r="AP106" s="70"/>
      <c r="AS106" s="70"/>
      <c r="AV106" s="70"/>
      <c r="AY106" s="70"/>
    </row>
    <row r="107" spans="2:56">
      <c r="B107" s="69"/>
      <c r="C107" s="69"/>
      <c r="D107" s="70"/>
      <c r="F107" s="69"/>
      <c r="I107" s="70"/>
      <c r="L107" s="70"/>
      <c r="O107" s="70"/>
      <c r="R107" s="70"/>
      <c r="U107" s="70"/>
      <c r="X107" s="70"/>
      <c r="AA107" s="70"/>
      <c r="AD107" s="70"/>
      <c r="AG107" s="70"/>
      <c r="AJ107" s="70"/>
      <c r="AM107" s="70"/>
      <c r="AP107" s="70"/>
      <c r="AS107" s="70"/>
      <c r="AV107" s="70"/>
      <c r="AY107" s="70"/>
    </row>
    <row r="108" spans="2:56">
      <c r="B108" s="69"/>
      <c r="C108" s="69"/>
      <c r="D108" s="70"/>
      <c r="F108" s="69"/>
      <c r="I108" s="70"/>
      <c r="L108" s="70"/>
      <c r="O108" s="70"/>
      <c r="R108" s="70"/>
      <c r="U108" s="70"/>
      <c r="X108" s="70"/>
      <c r="AA108" s="70"/>
      <c r="AD108" s="70"/>
      <c r="AG108" s="70"/>
      <c r="AJ108" s="70"/>
      <c r="AM108" s="70"/>
      <c r="AP108" s="70"/>
      <c r="AS108" s="70"/>
      <c r="AV108" s="70"/>
      <c r="AY108" s="70"/>
    </row>
    <row r="109" spans="2:56">
      <c r="B109" s="69"/>
      <c r="C109" s="69"/>
      <c r="D109" s="70"/>
      <c r="F109" s="69"/>
      <c r="I109" s="70"/>
      <c r="L109" s="70"/>
      <c r="O109" s="70"/>
      <c r="R109" s="70"/>
      <c r="U109" s="70"/>
      <c r="X109" s="70"/>
      <c r="AA109" s="70"/>
      <c r="AD109" s="70"/>
      <c r="AG109" s="70"/>
      <c r="AJ109" s="70"/>
      <c r="AM109" s="70"/>
      <c r="AP109" s="70"/>
      <c r="AS109" s="70"/>
      <c r="AV109" s="70"/>
      <c r="AY109" s="70"/>
    </row>
    <row r="110" spans="2:56">
      <c r="B110" s="69"/>
      <c r="C110" s="69"/>
      <c r="D110" s="70"/>
      <c r="F110" s="69"/>
      <c r="I110" s="70"/>
      <c r="L110" s="70"/>
      <c r="O110" s="70"/>
      <c r="R110" s="70"/>
      <c r="U110" s="70"/>
      <c r="X110" s="70"/>
      <c r="AA110" s="70"/>
      <c r="AD110" s="70"/>
      <c r="AG110" s="70"/>
      <c r="AJ110" s="70"/>
      <c r="AM110" s="70"/>
      <c r="AP110" s="70"/>
      <c r="AS110" s="70"/>
      <c r="AV110" s="70"/>
      <c r="AY110" s="70"/>
    </row>
    <row r="111" spans="2:56">
      <c r="B111" s="69"/>
      <c r="C111" s="69"/>
      <c r="D111" s="70"/>
      <c r="F111" s="69"/>
      <c r="I111" s="70"/>
      <c r="L111" s="70"/>
      <c r="O111" s="70"/>
      <c r="R111" s="70"/>
      <c r="U111" s="70"/>
      <c r="X111" s="70"/>
      <c r="AA111" s="70"/>
      <c r="AD111" s="70"/>
      <c r="AG111" s="70"/>
      <c r="AJ111" s="70"/>
      <c r="AM111" s="70"/>
      <c r="AP111" s="70"/>
      <c r="AS111" s="70"/>
      <c r="AV111" s="70"/>
      <c r="AY111" s="70"/>
    </row>
    <row r="112" spans="2:56">
      <c r="B112" s="69"/>
      <c r="C112" s="69"/>
      <c r="D112" s="70"/>
      <c r="F112" s="69"/>
      <c r="I112" s="70"/>
      <c r="L112" s="70"/>
      <c r="O112" s="70"/>
      <c r="R112" s="70"/>
      <c r="U112" s="70"/>
      <c r="X112" s="70"/>
      <c r="AA112" s="70"/>
      <c r="AD112" s="70"/>
      <c r="AG112" s="70"/>
      <c r="AJ112" s="70"/>
      <c r="AM112" s="70"/>
      <c r="AP112" s="70"/>
      <c r="AS112" s="70"/>
      <c r="AV112" s="70"/>
      <c r="AY112" s="70"/>
    </row>
    <row r="113" spans="2:51">
      <c r="B113" s="69"/>
      <c r="C113" s="69"/>
      <c r="D113" s="70"/>
      <c r="F113" s="69"/>
      <c r="I113" s="70"/>
      <c r="L113" s="70"/>
      <c r="O113" s="70"/>
      <c r="R113" s="70"/>
      <c r="U113" s="70"/>
      <c r="X113" s="70"/>
      <c r="AA113" s="70"/>
      <c r="AD113" s="70"/>
      <c r="AG113" s="70"/>
      <c r="AJ113" s="70"/>
      <c r="AM113" s="70"/>
      <c r="AP113" s="70"/>
      <c r="AS113" s="70"/>
      <c r="AV113" s="70"/>
      <c r="AY113" s="70"/>
    </row>
    <row r="114" spans="2:51">
      <c r="B114" s="69"/>
      <c r="C114" s="69"/>
      <c r="D114" s="70"/>
      <c r="F114" s="69"/>
      <c r="I114" s="70"/>
      <c r="L114" s="70"/>
      <c r="O114" s="70"/>
      <c r="R114" s="70"/>
      <c r="U114" s="70"/>
      <c r="X114" s="70"/>
      <c r="AA114" s="70"/>
      <c r="AD114" s="70"/>
      <c r="AG114" s="70"/>
      <c r="AJ114" s="70"/>
      <c r="AM114" s="70"/>
      <c r="AP114" s="70"/>
      <c r="AS114" s="70"/>
      <c r="AV114" s="70"/>
      <c r="AY114" s="70"/>
    </row>
    <row r="115" spans="2:51">
      <c r="B115" s="69"/>
      <c r="C115" s="69"/>
      <c r="D115" s="70"/>
      <c r="F115" s="69"/>
      <c r="I115" s="70"/>
      <c r="L115" s="70"/>
      <c r="O115" s="70"/>
      <c r="R115" s="70"/>
      <c r="U115" s="70"/>
      <c r="X115" s="70"/>
      <c r="AA115" s="70"/>
      <c r="AD115" s="70"/>
      <c r="AG115" s="70"/>
      <c r="AJ115" s="70"/>
      <c r="AM115" s="70"/>
      <c r="AP115" s="70"/>
      <c r="AS115" s="70"/>
      <c r="AV115" s="70"/>
      <c r="AY115" s="70"/>
    </row>
    <row r="116" spans="2:51">
      <c r="B116" s="69"/>
      <c r="C116" s="69"/>
      <c r="D116" s="70"/>
      <c r="F116" s="69"/>
      <c r="I116" s="70"/>
      <c r="L116" s="70"/>
      <c r="O116" s="70"/>
      <c r="R116" s="70"/>
      <c r="U116" s="70"/>
      <c r="X116" s="70"/>
      <c r="AA116" s="70"/>
      <c r="AD116" s="70"/>
      <c r="AG116" s="70"/>
      <c r="AJ116" s="70"/>
      <c r="AM116" s="70"/>
      <c r="AP116" s="70"/>
      <c r="AS116" s="70"/>
      <c r="AV116" s="70"/>
      <c r="AY116" s="70"/>
    </row>
    <row r="117" spans="2:51">
      <c r="B117" s="69"/>
      <c r="C117" s="69"/>
      <c r="D117" s="70"/>
      <c r="F117" s="69"/>
      <c r="I117" s="70"/>
      <c r="L117" s="70"/>
      <c r="O117" s="70"/>
      <c r="R117" s="70"/>
      <c r="U117" s="70"/>
      <c r="X117" s="70"/>
      <c r="AA117" s="70"/>
      <c r="AD117" s="70"/>
      <c r="AG117" s="70"/>
      <c r="AJ117" s="70"/>
      <c r="AM117" s="70"/>
      <c r="AP117" s="70"/>
      <c r="AS117" s="70"/>
      <c r="AV117" s="70"/>
      <c r="AY117" s="70"/>
    </row>
    <row r="118" spans="2:51">
      <c r="B118" s="69"/>
      <c r="C118" s="69"/>
      <c r="D118" s="70"/>
      <c r="F118" s="69"/>
      <c r="I118" s="70"/>
      <c r="L118" s="70"/>
      <c r="O118" s="70"/>
      <c r="R118" s="70"/>
      <c r="U118" s="70"/>
      <c r="X118" s="70"/>
      <c r="AA118" s="70"/>
      <c r="AD118" s="70"/>
      <c r="AG118" s="70"/>
      <c r="AJ118" s="70"/>
      <c r="AM118" s="70"/>
      <c r="AP118" s="70"/>
      <c r="AS118" s="70"/>
      <c r="AV118" s="70"/>
      <c r="AY118" s="70"/>
    </row>
    <row r="119" spans="2:51">
      <c r="B119" s="69"/>
      <c r="C119" s="69"/>
      <c r="D119" s="70"/>
      <c r="F119" s="69"/>
      <c r="I119" s="70"/>
      <c r="L119" s="70"/>
      <c r="O119" s="70"/>
      <c r="R119" s="70"/>
      <c r="U119" s="70"/>
      <c r="X119" s="70"/>
      <c r="AA119" s="70"/>
      <c r="AD119" s="70"/>
      <c r="AG119" s="70"/>
      <c r="AJ119" s="70"/>
      <c r="AM119" s="70"/>
      <c r="AP119" s="70"/>
      <c r="AS119" s="70"/>
      <c r="AV119" s="70"/>
      <c r="AY119" s="70"/>
    </row>
    <row r="120" spans="2:51">
      <c r="B120" s="69"/>
      <c r="C120" s="69"/>
      <c r="D120" s="70"/>
      <c r="F120" s="69"/>
      <c r="I120" s="70"/>
      <c r="L120" s="70"/>
      <c r="O120" s="70"/>
      <c r="R120" s="70"/>
      <c r="U120" s="70"/>
      <c r="X120" s="70"/>
      <c r="AA120" s="70"/>
      <c r="AD120" s="70"/>
      <c r="AG120" s="70"/>
      <c r="AJ120" s="70"/>
      <c r="AM120" s="70"/>
      <c r="AP120" s="70"/>
      <c r="AS120" s="70"/>
      <c r="AV120" s="70"/>
      <c r="AY120" s="70"/>
    </row>
    <row r="121" spans="2:51">
      <c r="B121" s="69"/>
      <c r="C121" s="69"/>
      <c r="D121" s="70"/>
      <c r="F121" s="69"/>
      <c r="I121" s="70"/>
      <c r="L121" s="70"/>
      <c r="O121" s="70"/>
      <c r="R121" s="70"/>
      <c r="U121" s="70"/>
      <c r="X121" s="70"/>
      <c r="AA121" s="70"/>
      <c r="AD121" s="70"/>
      <c r="AG121" s="70"/>
      <c r="AJ121" s="70"/>
      <c r="AM121" s="70"/>
      <c r="AP121" s="70"/>
      <c r="AS121" s="70"/>
      <c r="AV121" s="70"/>
      <c r="AY121" s="70"/>
    </row>
    <row r="122" spans="2:51">
      <c r="B122" s="69"/>
      <c r="C122" s="69"/>
      <c r="D122" s="70"/>
      <c r="F122" s="69"/>
      <c r="I122" s="70"/>
      <c r="L122" s="70"/>
      <c r="O122" s="70"/>
      <c r="R122" s="70"/>
      <c r="U122" s="70"/>
      <c r="X122" s="70"/>
      <c r="AA122" s="70"/>
      <c r="AD122" s="70"/>
      <c r="AG122" s="70"/>
      <c r="AJ122" s="70"/>
      <c r="AM122" s="70"/>
      <c r="AP122" s="70"/>
      <c r="AS122" s="70"/>
      <c r="AV122" s="70"/>
      <c r="AY122" s="70"/>
    </row>
    <row r="123" spans="2:51">
      <c r="B123" s="69"/>
      <c r="C123" s="69"/>
      <c r="D123" s="70"/>
      <c r="F123" s="69"/>
      <c r="I123" s="70"/>
      <c r="L123" s="70"/>
      <c r="O123" s="70"/>
      <c r="R123" s="70"/>
      <c r="U123" s="70"/>
      <c r="X123" s="70"/>
      <c r="AA123" s="70"/>
      <c r="AD123" s="70"/>
      <c r="AG123" s="70"/>
      <c r="AJ123" s="70"/>
      <c r="AM123" s="70"/>
      <c r="AP123" s="70"/>
      <c r="AS123" s="70"/>
      <c r="AV123" s="70"/>
      <c r="AY123" s="70"/>
    </row>
    <row r="124" spans="2:51">
      <c r="B124" s="69"/>
      <c r="C124" s="69"/>
      <c r="D124" s="70"/>
      <c r="F124" s="69"/>
      <c r="I124" s="70"/>
      <c r="L124" s="70"/>
      <c r="O124" s="70"/>
      <c r="R124" s="70"/>
      <c r="U124" s="70"/>
      <c r="X124" s="70"/>
      <c r="AA124" s="70"/>
      <c r="AD124" s="70"/>
      <c r="AG124" s="70"/>
      <c r="AJ124" s="70"/>
      <c r="AM124" s="70"/>
      <c r="AP124" s="70"/>
      <c r="AS124" s="70"/>
      <c r="AV124" s="70"/>
      <c r="AY124" s="70"/>
    </row>
    <row r="125" spans="2:51">
      <c r="B125" s="69"/>
      <c r="C125" s="69"/>
      <c r="D125" s="70"/>
      <c r="F125" s="69"/>
      <c r="I125" s="70"/>
      <c r="L125" s="70"/>
      <c r="O125" s="70"/>
      <c r="R125" s="70"/>
      <c r="U125" s="70"/>
      <c r="X125" s="70"/>
      <c r="AA125" s="70"/>
      <c r="AD125" s="70"/>
      <c r="AG125" s="70"/>
      <c r="AJ125" s="70"/>
      <c r="AM125" s="70"/>
      <c r="AP125" s="70"/>
      <c r="AS125" s="70"/>
      <c r="AV125" s="70"/>
      <c r="AY125" s="70"/>
    </row>
    <row r="126" spans="2:51">
      <c r="B126" s="69"/>
      <c r="C126" s="69"/>
      <c r="D126" s="70"/>
      <c r="F126" s="69"/>
      <c r="I126" s="70"/>
      <c r="L126" s="70"/>
      <c r="O126" s="70"/>
      <c r="R126" s="70"/>
      <c r="U126" s="70"/>
      <c r="X126" s="70"/>
      <c r="AA126" s="70"/>
      <c r="AD126" s="70"/>
      <c r="AG126" s="70"/>
      <c r="AJ126" s="70"/>
      <c r="AM126" s="70"/>
      <c r="AP126" s="70"/>
      <c r="AS126" s="70"/>
      <c r="AV126" s="70"/>
      <c r="AY126" s="70"/>
    </row>
    <row r="127" spans="2:51">
      <c r="B127" s="69"/>
      <c r="C127" s="69"/>
      <c r="D127" s="70"/>
      <c r="F127" s="69"/>
      <c r="I127" s="70"/>
      <c r="L127" s="70"/>
      <c r="O127" s="70"/>
      <c r="R127" s="70"/>
      <c r="U127" s="70"/>
      <c r="X127" s="70"/>
      <c r="AA127" s="70"/>
      <c r="AD127" s="70"/>
      <c r="AG127" s="70"/>
      <c r="AJ127" s="70"/>
      <c r="AM127" s="70"/>
      <c r="AP127" s="70"/>
      <c r="AS127" s="70"/>
      <c r="AV127" s="70"/>
      <c r="AY127" s="70"/>
    </row>
    <row r="128" spans="2:51">
      <c r="B128" s="69"/>
      <c r="C128" s="69"/>
      <c r="D128" s="70"/>
      <c r="F128" s="69"/>
      <c r="I128" s="70"/>
      <c r="L128" s="70"/>
      <c r="O128" s="70"/>
      <c r="R128" s="70"/>
      <c r="U128" s="70"/>
      <c r="X128" s="70"/>
      <c r="AA128" s="70"/>
      <c r="AD128" s="70"/>
      <c r="AG128" s="70"/>
      <c r="AJ128" s="70"/>
      <c r="AM128" s="70"/>
      <c r="AP128" s="70"/>
      <c r="AS128" s="70"/>
      <c r="AV128" s="70"/>
      <c r="AY128" s="70"/>
    </row>
    <row r="129" spans="2:51">
      <c r="B129" s="69"/>
      <c r="C129" s="69"/>
      <c r="D129" s="70"/>
      <c r="F129" s="69"/>
      <c r="I129" s="70"/>
      <c r="L129" s="70"/>
      <c r="O129" s="70"/>
      <c r="R129" s="70"/>
      <c r="U129" s="70"/>
      <c r="X129" s="70"/>
      <c r="AA129" s="70"/>
      <c r="AD129" s="70"/>
      <c r="AG129" s="70"/>
      <c r="AJ129" s="70"/>
      <c r="AM129" s="70"/>
      <c r="AP129" s="70"/>
      <c r="AS129" s="70"/>
      <c r="AV129" s="70"/>
      <c r="AY129" s="70"/>
    </row>
    <row r="130" spans="2:51">
      <c r="B130" s="69"/>
      <c r="C130" s="69"/>
      <c r="D130" s="70"/>
      <c r="F130" s="69"/>
      <c r="I130" s="70"/>
      <c r="L130" s="70"/>
      <c r="O130" s="70"/>
      <c r="R130" s="70"/>
      <c r="U130" s="70"/>
      <c r="X130" s="70"/>
      <c r="AA130" s="70"/>
      <c r="AD130" s="70"/>
      <c r="AG130" s="70"/>
      <c r="AJ130" s="70"/>
      <c r="AM130" s="70"/>
      <c r="AP130" s="70"/>
      <c r="AS130" s="70"/>
      <c r="AV130" s="70"/>
      <c r="AY130" s="70"/>
    </row>
    <row r="131" spans="2:51">
      <c r="B131" s="69"/>
      <c r="C131" s="69"/>
      <c r="D131" s="70"/>
      <c r="F131" s="69"/>
      <c r="I131" s="70"/>
      <c r="L131" s="70"/>
      <c r="O131" s="70"/>
      <c r="R131" s="70"/>
      <c r="U131" s="70"/>
      <c r="X131" s="70"/>
      <c r="AA131" s="70"/>
      <c r="AD131" s="70"/>
      <c r="AG131" s="70"/>
      <c r="AJ131" s="70"/>
      <c r="AM131" s="70"/>
      <c r="AP131" s="70"/>
      <c r="AS131" s="70"/>
      <c r="AV131" s="70"/>
      <c r="AY131" s="70"/>
    </row>
    <row r="132" spans="2:51">
      <c r="B132" s="69"/>
      <c r="C132" s="69"/>
      <c r="D132" s="70"/>
      <c r="F132" s="69"/>
      <c r="I132" s="70"/>
      <c r="L132" s="70"/>
      <c r="O132" s="70"/>
      <c r="R132" s="70"/>
      <c r="U132" s="70"/>
      <c r="X132" s="70"/>
      <c r="AA132" s="70"/>
      <c r="AD132" s="70"/>
      <c r="AG132" s="70"/>
      <c r="AJ132" s="70"/>
      <c r="AM132" s="70"/>
      <c r="AP132" s="70"/>
      <c r="AS132" s="70"/>
      <c r="AV132" s="70"/>
      <c r="AY132" s="70"/>
    </row>
    <row r="133" spans="2:51">
      <c r="B133" s="69"/>
      <c r="C133" s="69"/>
      <c r="D133" s="70"/>
      <c r="F133" s="69"/>
      <c r="I133" s="70"/>
      <c r="L133" s="70"/>
      <c r="O133" s="70"/>
      <c r="R133" s="70"/>
      <c r="U133" s="70"/>
      <c r="X133" s="70"/>
      <c r="AA133" s="70"/>
      <c r="AD133" s="70"/>
      <c r="AG133" s="70"/>
      <c r="AJ133" s="70"/>
      <c r="AM133" s="70"/>
      <c r="AP133" s="70"/>
      <c r="AS133" s="70"/>
      <c r="AV133" s="70"/>
      <c r="AY133" s="70"/>
    </row>
    <row r="134" spans="2:51">
      <c r="B134" s="69"/>
      <c r="C134" s="69"/>
      <c r="D134" s="70"/>
      <c r="F134" s="69"/>
      <c r="I134" s="70"/>
      <c r="L134" s="70"/>
      <c r="O134" s="70"/>
      <c r="R134" s="70"/>
      <c r="U134" s="70"/>
      <c r="X134" s="70"/>
      <c r="AA134" s="70"/>
      <c r="AD134" s="70"/>
      <c r="AG134" s="70"/>
      <c r="AJ134" s="70"/>
      <c r="AM134" s="70"/>
      <c r="AP134" s="70"/>
      <c r="AS134" s="70"/>
      <c r="AV134" s="70"/>
      <c r="AY134" s="70"/>
    </row>
    <row r="135" spans="2:51">
      <c r="B135" s="69"/>
      <c r="C135" s="69"/>
      <c r="D135" s="70"/>
      <c r="F135" s="69"/>
      <c r="I135" s="70"/>
      <c r="L135" s="70"/>
      <c r="O135" s="70"/>
      <c r="R135" s="70"/>
      <c r="U135" s="70"/>
      <c r="X135" s="70"/>
      <c r="AA135" s="70"/>
      <c r="AD135" s="70"/>
      <c r="AG135" s="70"/>
      <c r="AJ135" s="70"/>
      <c r="AM135" s="70"/>
      <c r="AP135" s="70"/>
      <c r="AS135" s="70"/>
      <c r="AV135" s="70"/>
      <c r="AY135" s="70"/>
    </row>
    <row r="136" spans="2:51">
      <c r="B136" s="69"/>
      <c r="C136" s="69"/>
      <c r="D136" s="70"/>
      <c r="F136" s="69"/>
      <c r="I136" s="70"/>
      <c r="L136" s="70"/>
      <c r="O136" s="70"/>
      <c r="R136" s="70"/>
      <c r="U136" s="70"/>
      <c r="X136" s="70"/>
      <c r="AA136" s="70"/>
      <c r="AD136" s="70"/>
      <c r="AG136" s="70"/>
      <c r="AJ136" s="70"/>
      <c r="AM136" s="70"/>
      <c r="AP136" s="70"/>
      <c r="AS136" s="70"/>
      <c r="AV136" s="70"/>
      <c r="AY136" s="70"/>
    </row>
    <row r="137" spans="2:51">
      <c r="B137" s="69"/>
      <c r="C137" s="69"/>
      <c r="D137" s="70"/>
      <c r="F137" s="69"/>
      <c r="I137" s="70"/>
      <c r="L137" s="70"/>
      <c r="O137" s="70"/>
      <c r="R137" s="70"/>
      <c r="U137" s="70"/>
      <c r="X137" s="70"/>
      <c r="AA137" s="70"/>
      <c r="AD137" s="70"/>
      <c r="AG137" s="70"/>
      <c r="AJ137" s="70"/>
      <c r="AM137" s="70"/>
      <c r="AP137" s="70"/>
      <c r="AS137" s="70"/>
      <c r="AV137" s="70"/>
      <c r="AY137" s="70"/>
    </row>
    <row r="138" spans="2:51">
      <c r="B138" s="69"/>
      <c r="C138" s="69"/>
      <c r="D138" s="70"/>
      <c r="F138" s="69"/>
      <c r="I138" s="70"/>
      <c r="L138" s="70"/>
      <c r="O138" s="70"/>
      <c r="R138" s="70"/>
      <c r="U138" s="70"/>
      <c r="X138" s="70"/>
      <c r="AA138" s="70"/>
      <c r="AD138" s="70"/>
      <c r="AG138" s="70"/>
      <c r="AJ138" s="70"/>
      <c r="AM138" s="70"/>
      <c r="AP138" s="70"/>
      <c r="AS138" s="70"/>
      <c r="AV138" s="70"/>
      <c r="AY138" s="70"/>
    </row>
    <row r="139" spans="2:51">
      <c r="B139" s="69"/>
      <c r="C139" s="69"/>
      <c r="D139" s="70"/>
      <c r="F139" s="69"/>
      <c r="I139" s="70"/>
      <c r="L139" s="70"/>
      <c r="O139" s="70"/>
      <c r="R139" s="70"/>
      <c r="U139" s="70"/>
      <c r="X139" s="70"/>
      <c r="AA139" s="70"/>
      <c r="AD139" s="70"/>
      <c r="AG139" s="70"/>
      <c r="AJ139" s="70"/>
      <c r="AM139" s="70"/>
      <c r="AP139" s="70"/>
      <c r="AS139" s="70"/>
      <c r="AV139" s="70"/>
      <c r="AY139" s="70"/>
    </row>
    <row r="140" spans="2:51">
      <c r="B140" s="69"/>
      <c r="C140" s="69"/>
      <c r="D140" s="70"/>
      <c r="F140" s="69"/>
      <c r="I140" s="70"/>
      <c r="L140" s="70"/>
      <c r="O140" s="70"/>
      <c r="R140" s="70"/>
      <c r="U140" s="70"/>
      <c r="X140" s="70"/>
      <c r="AA140" s="70"/>
      <c r="AD140" s="70"/>
      <c r="AG140" s="70"/>
      <c r="AJ140" s="70"/>
      <c r="AM140" s="70"/>
      <c r="AP140" s="70"/>
      <c r="AS140" s="70"/>
      <c r="AV140" s="70"/>
      <c r="AY140" s="70"/>
    </row>
    <row r="141" spans="2:51">
      <c r="B141" s="69"/>
      <c r="C141" s="69"/>
      <c r="D141" s="70"/>
      <c r="F141" s="69"/>
      <c r="I141" s="70"/>
      <c r="L141" s="70"/>
      <c r="O141" s="70"/>
      <c r="R141" s="70"/>
      <c r="U141" s="70"/>
      <c r="X141" s="70"/>
      <c r="AA141" s="70"/>
      <c r="AD141" s="70"/>
      <c r="AG141" s="70"/>
      <c r="AJ141" s="70"/>
      <c r="AM141" s="70"/>
      <c r="AP141" s="70"/>
      <c r="AS141" s="70"/>
      <c r="AV141" s="70"/>
      <c r="AY141" s="70"/>
    </row>
    <row r="142" spans="2:51">
      <c r="B142" s="69"/>
      <c r="C142" s="69"/>
      <c r="D142" s="70"/>
      <c r="F142" s="69"/>
      <c r="I142" s="70"/>
      <c r="L142" s="70"/>
      <c r="O142" s="70"/>
      <c r="R142" s="70"/>
      <c r="U142" s="70"/>
      <c r="X142" s="70"/>
      <c r="AA142" s="70"/>
      <c r="AD142" s="70"/>
      <c r="AG142" s="70"/>
      <c r="AJ142" s="70"/>
      <c r="AM142" s="70"/>
      <c r="AP142" s="70"/>
      <c r="AS142" s="70"/>
      <c r="AV142" s="70"/>
      <c r="AY142" s="70"/>
    </row>
    <row r="143" spans="2:51">
      <c r="B143" s="69"/>
      <c r="C143" s="69"/>
      <c r="D143" s="70"/>
      <c r="F143" s="69"/>
      <c r="I143" s="70"/>
      <c r="L143" s="70"/>
      <c r="O143" s="70"/>
      <c r="R143" s="70"/>
      <c r="U143" s="70"/>
      <c r="X143" s="70"/>
      <c r="AA143" s="70"/>
      <c r="AD143" s="70"/>
      <c r="AG143" s="70"/>
      <c r="AJ143" s="70"/>
      <c r="AM143" s="70"/>
      <c r="AP143" s="70"/>
      <c r="AS143" s="70"/>
      <c r="AV143" s="70"/>
      <c r="AY143" s="70"/>
    </row>
    <row r="144" spans="2:51">
      <c r="B144" s="69"/>
      <c r="C144" s="69"/>
      <c r="D144" s="70"/>
      <c r="F144" s="69"/>
      <c r="I144" s="70"/>
      <c r="L144" s="70"/>
      <c r="O144" s="70"/>
      <c r="R144" s="70"/>
      <c r="U144" s="70"/>
      <c r="X144" s="70"/>
      <c r="AA144" s="70"/>
      <c r="AD144" s="70"/>
      <c r="AG144" s="70"/>
      <c r="AJ144" s="70"/>
      <c r="AM144" s="70"/>
      <c r="AP144" s="70"/>
      <c r="AS144" s="70"/>
      <c r="AV144" s="70"/>
      <c r="AY144" s="70"/>
    </row>
    <row r="145" spans="2:51">
      <c r="B145" s="69"/>
      <c r="C145" s="69"/>
      <c r="D145" s="70"/>
      <c r="F145" s="69"/>
      <c r="I145" s="70"/>
      <c r="L145" s="70"/>
      <c r="O145" s="70"/>
      <c r="R145" s="70"/>
      <c r="U145" s="70"/>
      <c r="X145" s="70"/>
      <c r="AA145" s="70"/>
      <c r="AD145" s="70"/>
      <c r="AG145" s="70"/>
      <c r="AJ145" s="70"/>
      <c r="AM145" s="70"/>
      <c r="AP145" s="70"/>
      <c r="AS145" s="70"/>
      <c r="AV145" s="70"/>
      <c r="AY145" s="70"/>
    </row>
    <row r="146" spans="2:51">
      <c r="B146" s="69"/>
      <c r="C146" s="69"/>
      <c r="D146" s="70"/>
      <c r="F146" s="69"/>
      <c r="I146" s="70"/>
      <c r="L146" s="70"/>
      <c r="O146" s="70"/>
      <c r="R146" s="70"/>
      <c r="U146" s="70"/>
      <c r="X146" s="70"/>
      <c r="AA146" s="70"/>
      <c r="AD146" s="70"/>
      <c r="AG146" s="70"/>
      <c r="AJ146" s="70"/>
      <c r="AM146" s="70"/>
      <c r="AP146" s="70"/>
      <c r="AS146" s="70"/>
      <c r="AV146" s="70"/>
      <c r="AY146" s="70"/>
    </row>
    <row r="147" spans="2:51">
      <c r="B147" s="69"/>
      <c r="C147" s="69"/>
      <c r="D147" s="70"/>
      <c r="F147" s="69"/>
      <c r="I147" s="70"/>
      <c r="L147" s="70"/>
      <c r="O147" s="70"/>
      <c r="R147" s="70"/>
      <c r="U147" s="70"/>
      <c r="X147" s="70"/>
      <c r="AA147" s="70"/>
      <c r="AD147" s="70"/>
      <c r="AG147" s="70"/>
      <c r="AJ147" s="70"/>
      <c r="AM147" s="70"/>
      <c r="AP147" s="70"/>
      <c r="AS147" s="70"/>
      <c r="AV147" s="70"/>
      <c r="AY147" s="70"/>
    </row>
    <row r="148" spans="2:51">
      <c r="B148" s="69"/>
      <c r="C148" s="69"/>
      <c r="D148" s="70"/>
      <c r="F148" s="69"/>
      <c r="I148" s="70"/>
      <c r="L148" s="70"/>
      <c r="O148" s="70"/>
      <c r="R148" s="70"/>
      <c r="U148" s="70"/>
      <c r="X148" s="70"/>
      <c r="AA148" s="70"/>
      <c r="AD148" s="70"/>
      <c r="AG148" s="70"/>
      <c r="AJ148" s="70"/>
      <c r="AM148" s="70"/>
      <c r="AP148" s="70"/>
      <c r="AS148" s="70"/>
      <c r="AV148" s="70"/>
      <c r="AY148" s="70"/>
    </row>
    <row r="149" spans="2:51">
      <c r="B149" s="69"/>
      <c r="C149" s="69"/>
      <c r="D149" s="70"/>
      <c r="F149" s="69"/>
      <c r="I149" s="70"/>
      <c r="L149" s="70"/>
      <c r="O149" s="70"/>
      <c r="R149" s="70"/>
      <c r="U149" s="70"/>
      <c r="X149" s="70"/>
      <c r="AA149" s="70"/>
      <c r="AD149" s="70"/>
      <c r="AG149" s="70"/>
      <c r="AJ149" s="70"/>
      <c r="AM149" s="70"/>
      <c r="AP149" s="70"/>
      <c r="AS149" s="70"/>
      <c r="AV149" s="70"/>
      <c r="AY149" s="70"/>
    </row>
    <row r="150" spans="2:51">
      <c r="B150" s="69"/>
      <c r="C150" s="69"/>
      <c r="D150" s="70"/>
      <c r="F150" s="69"/>
      <c r="I150" s="70"/>
      <c r="L150" s="70"/>
      <c r="O150" s="70"/>
      <c r="R150" s="70"/>
      <c r="U150" s="70"/>
      <c r="X150" s="70"/>
      <c r="AA150" s="70"/>
      <c r="AD150" s="70"/>
      <c r="AG150" s="70"/>
      <c r="AJ150" s="70"/>
      <c r="AM150" s="70"/>
      <c r="AP150" s="70"/>
      <c r="AS150" s="70"/>
      <c r="AV150" s="70"/>
      <c r="AY150" s="70"/>
    </row>
    <row r="151" spans="2:51">
      <c r="B151" s="69"/>
      <c r="C151" s="69"/>
      <c r="D151" s="70"/>
      <c r="F151" s="69"/>
      <c r="I151" s="70"/>
      <c r="L151" s="70"/>
      <c r="O151" s="70"/>
      <c r="R151" s="70"/>
      <c r="U151" s="70"/>
      <c r="X151" s="70"/>
      <c r="AA151" s="70"/>
      <c r="AD151" s="70"/>
      <c r="AG151" s="70"/>
      <c r="AJ151" s="70"/>
      <c r="AM151" s="70"/>
      <c r="AP151" s="70"/>
      <c r="AS151" s="70"/>
      <c r="AV151" s="70"/>
      <c r="AY151" s="70"/>
    </row>
    <row r="152" spans="2:51">
      <c r="B152" s="69"/>
      <c r="C152" s="69"/>
      <c r="D152" s="70"/>
      <c r="F152" s="69"/>
      <c r="I152" s="70"/>
      <c r="L152" s="70"/>
      <c r="O152" s="70"/>
      <c r="R152" s="70"/>
      <c r="U152" s="70"/>
      <c r="X152" s="70"/>
      <c r="AA152" s="70"/>
      <c r="AD152" s="70"/>
      <c r="AG152" s="70"/>
      <c r="AJ152" s="70"/>
      <c r="AM152" s="70"/>
      <c r="AP152" s="70"/>
      <c r="AS152" s="70"/>
      <c r="AV152" s="70"/>
      <c r="AY152" s="70"/>
    </row>
    <row r="153" spans="2:51">
      <c r="B153" s="69"/>
      <c r="C153" s="69"/>
      <c r="D153" s="70"/>
      <c r="F153" s="69"/>
      <c r="I153" s="70"/>
      <c r="L153" s="70"/>
      <c r="O153" s="70"/>
      <c r="R153" s="70"/>
      <c r="U153" s="70"/>
      <c r="X153" s="70"/>
      <c r="AA153" s="70"/>
      <c r="AD153" s="70"/>
      <c r="AG153" s="70"/>
      <c r="AJ153" s="70"/>
      <c r="AM153" s="70"/>
      <c r="AP153" s="70"/>
      <c r="AS153" s="70"/>
      <c r="AV153" s="70"/>
      <c r="AY153" s="70"/>
    </row>
    <row r="154" spans="2:51">
      <c r="B154" s="69"/>
      <c r="C154" s="69"/>
      <c r="D154" s="70"/>
      <c r="F154" s="69"/>
      <c r="I154" s="70"/>
      <c r="L154" s="70"/>
      <c r="O154" s="70"/>
      <c r="R154" s="70"/>
      <c r="U154" s="70"/>
      <c r="X154" s="70"/>
      <c r="AA154" s="70"/>
      <c r="AD154" s="70"/>
      <c r="AG154" s="70"/>
      <c r="AJ154" s="70"/>
      <c r="AM154" s="70"/>
      <c r="AP154" s="70"/>
      <c r="AS154" s="70"/>
      <c r="AV154" s="70"/>
      <c r="AY154" s="70"/>
    </row>
    <row r="155" spans="2:51">
      <c r="B155" s="69"/>
      <c r="C155" s="69"/>
      <c r="D155" s="70"/>
      <c r="F155" s="69"/>
      <c r="I155" s="70"/>
      <c r="L155" s="70"/>
      <c r="O155" s="70"/>
      <c r="R155" s="70"/>
      <c r="U155" s="70"/>
      <c r="X155" s="70"/>
      <c r="AA155" s="70"/>
      <c r="AD155" s="70"/>
      <c r="AG155" s="70"/>
      <c r="AJ155" s="70"/>
      <c r="AM155" s="70"/>
      <c r="AP155" s="70"/>
      <c r="AS155" s="70"/>
      <c r="AV155" s="70"/>
      <c r="AY155" s="70"/>
    </row>
    <row r="156" spans="2:51">
      <c r="B156" s="69"/>
      <c r="C156" s="69"/>
      <c r="D156" s="70"/>
      <c r="F156" s="69"/>
      <c r="I156" s="70"/>
      <c r="L156" s="70"/>
      <c r="O156" s="70"/>
      <c r="R156" s="70"/>
      <c r="U156" s="70"/>
      <c r="X156" s="70"/>
      <c r="AA156" s="70"/>
      <c r="AD156" s="70"/>
      <c r="AG156" s="70"/>
      <c r="AJ156" s="70"/>
      <c r="AM156" s="70"/>
      <c r="AP156" s="70"/>
      <c r="AS156" s="70"/>
      <c r="AV156" s="70"/>
      <c r="AY156" s="70"/>
    </row>
    <row r="157" spans="2:51">
      <c r="B157" s="69"/>
      <c r="C157" s="69"/>
      <c r="D157" s="70"/>
      <c r="F157" s="69"/>
      <c r="I157" s="70"/>
      <c r="L157" s="70"/>
      <c r="O157" s="70"/>
      <c r="R157" s="70"/>
      <c r="U157" s="70"/>
      <c r="X157" s="70"/>
      <c r="AA157" s="70"/>
      <c r="AD157" s="70"/>
      <c r="AG157" s="70"/>
      <c r="AJ157" s="70"/>
      <c r="AM157" s="70"/>
      <c r="AP157" s="70"/>
      <c r="AS157" s="70"/>
      <c r="AV157" s="70"/>
      <c r="AY157" s="70"/>
    </row>
    <row r="158" spans="2:51">
      <c r="B158" s="69"/>
      <c r="C158" s="69"/>
      <c r="D158" s="70"/>
      <c r="F158" s="69"/>
      <c r="I158" s="70"/>
      <c r="L158" s="70"/>
      <c r="O158" s="70"/>
      <c r="R158" s="70"/>
      <c r="U158" s="70"/>
      <c r="X158" s="70"/>
      <c r="AA158" s="70"/>
      <c r="AD158" s="70"/>
      <c r="AG158" s="70"/>
      <c r="AJ158" s="70"/>
      <c r="AM158" s="70"/>
      <c r="AP158" s="70"/>
      <c r="AS158" s="70"/>
      <c r="AV158" s="70"/>
      <c r="AY158" s="70"/>
    </row>
    <row r="159" spans="2:51">
      <c r="B159" s="69"/>
      <c r="C159" s="69"/>
      <c r="D159" s="70"/>
      <c r="F159" s="69"/>
      <c r="I159" s="70"/>
      <c r="L159" s="70"/>
      <c r="O159" s="70"/>
      <c r="R159" s="70"/>
      <c r="U159" s="70"/>
      <c r="X159" s="70"/>
      <c r="AA159" s="70"/>
      <c r="AD159" s="70"/>
      <c r="AG159" s="70"/>
      <c r="AJ159" s="70"/>
      <c r="AM159" s="70"/>
      <c r="AP159" s="70"/>
      <c r="AS159" s="70"/>
      <c r="AV159" s="70"/>
      <c r="AY159" s="70"/>
    </row>
    <row r="160" spans="2:51">
      <c r="B160" s="69"/>
      <c r="C160" s="69"/>
      <c r="D160" s="70"/>
      <c r="F160" s="69"/>
      <c r="I160" s="70"/>
      <c r="L160" s="70"/>
      <c r="O160" s="70"/>
      <c r="R160" s="70"/>
      <c r="U160" s="70"/>
      <c r="X160" s="70"/>
      <c r="AA160" s="70"/>
      <c r="AD160" s="70"/>
      <c r="AG160" s="70"/>
      <c r="AJ160" s="70"/>
      <c r="AM160" s="70"/>
      <c r="AP160" s="70"/>
      <c r="AS160" s="70"/>
      <c r="AV160" s="70"/>
      <c r="AY160" s="70"/>
    </row>
    <row r="161" spans="2:51">
      <c r="B161" s="69"/>
      <c r="C161" s="69"/>
      <c r="D161" s="70"/>
      <c r="F161" s="69"/>
      <c r="I161" s="70"/>
      <c r="L161" s="70"/>
      <c r="O161" s="70"/>
      <c r="R161" s="70"/>
      <c r="U161" s="70"/>
      <c r="X161" s="70"/>
      <c r="AA161" s="70"/>
      <c r="AD161" s="70"/>
      <c r="AG161" s="70"/>
      <c r="AJ161" s="70"/>
      <c r="AM161" s="70"/>
      <c r="AP161" s="70"/>
      <c r="AS161" s="70"/>
      <c r="AV161" s="70"/>
      <c r="AY161" s="70"/>
    </row>
    <row r="162" spans="2:51">
      <c r="B162" s="69"/>
      <c r="C162" s="69"/>
      <c r="D162" s="70"/>
      <c r="F162" s="69"/>
      <c r="I162" s="70"/>
      <c r="L162" s="70"/>
      <c r="O162" s="70"/>
      <c r="R162" s="70"/>
      <c r="U162" s="70"/>
      <c r="X162" s="70"/>
      <c r="AA162" s="70"/>
      <c r="AD162" s="70"/>
      <c r="AG162" s="70"/>
      <c r="AJ162" s="70"/>
      <c r="AM162" s="70"/>
      <c r="AP162" s="70"/>
      <c r="AS162" s="70"/>
      <c r="AV162" s="70"/>
      <c r="AY162" s="70"/>
    </row>
    <row r="163" spans="2:51">
      <c r="B163" s="69"/>
      <c r="C163" s="69"/>
      <c r="D163" s="70"/>
      <c r="F163" s="69"/>
      <c r="I163" s="70"/>
      <c r="L163" s="70"/>
      <c r="O163" s="70"/>
      <c r="R163" s="70"/>
      <c r="U163" s="70"/>
      <c r="X163" s="70"/>
      <c r="AA163" s="70"/>
      <c r="AD163" s="70"/>
      <c r="AG163" s="70"/>
      <c r="AJ163" s="70"/>
      <c r="AM163" s="70"/>
      <c r="AP163" s="70"/>
      <c r="AS163" s="70"/>
      <c r="AV163" s="70"/>
      <c r="AY163" s="70"/>
    </row>
    <row r="164" spans="2:51">
      <c r="B164" s="69"/>
      <c r="C164" s="69"/>
      <c r="D164" s="70"/>
      <c r="F164" s="69"/>
      <c r="I164" s="70"/>
      <c r="L164" s="70"/>
      <c r="O164" s="70"/>
      <c r="R164" s="70"/>
      <c r="U164" s="70"/>
      <c r="X164" s="70"/>
      <c r="AA164" s="70"/>
      <c r="AD164" s="70"/>
      <c r="AG164" s="70"/>
      <c r="AJ164" s="70"/>
      <c r="AM164" s="70"/>
      <c r="AP164" s="70"/>
      <c r="AS164" s="70"/>
      <c r="AV164" s="70"/>
      <c r="AY164" s="70"/>
    </row>
    <row r="165" spans="2:51">
      <c r="B165" s="69"/>
      <c r="C165" s="69"/>
      <c r="D165" s="70"/>
      <c r="F165" s="69"/>
      <c r="I165" s="70"/>
      <c r="L165" s="70"/>
      <c r="O165" s="70"/>
      <c r="R165" s="70"/>
      <c r="U165" s="70"/>
      <c r="X165" s="70"/>
      <c r="AA165" s="70"/>
      <c r="AD165" s="70"/>
      <c r="AG165" s="70"/>
      <c r="AJ165" s="70"/>
      <c r="AM165" s="70"/>
      <c r="AP165" s="70"/>
      <c r="AS165" s="70"/>
      <c r="AV165" s="70"/>
      <c r="AY165" s="70"/>
    </row>
    <row r="166" spans="2:51">
      <c r="B166" s="69"/>
      <c r="C166" s="69"/>
      <c r="D166" s="70"/>
      <c r="F166" s="69"/>
      <c r="I166" s="70"/>
      <c r="L166" s="70"/>
      <c r="O166" s="70"/>
      <c r="R166" s="70"/>
      <c r="U166" s="70"/>
      <c r="X166" s="70"/>
      <c r="AA166" s="70"/>
      <c r="AD166" s="70"/>
      <c r="AG166" s="70"/>
      <c r="AJ166" s="70"/>
      <c r="AM166" s="70"/>
      <c r="AP166" s="70"/>
      <c r="AS166" s="70"/>
      <c r="AV166" s="70"/>
      <c r="AY166" s="70"/>
    </row>
    <row r="167" spans="2:51">
      <c r="B167" s="69"/>
      <c r="C167" s="69"/>
      <c r="D167" s="70"/>
      <c r="F167" s="69"/>
      <c r="I167" s="70"/>
      <c r="L167" s="70"/>
      <c r="O167" s="70"/>
      <c r="R167" s="70"/>
      <c r="U167" s="70"/>
      <c r="X167" s="70"/>
      <c r="AA167" s="70"/>
      <c r="AD167" s="70"/>
      <c r="AG167" s="70"/>
      <c r="AJ167" s="70"/>
      <c r="AM167" s="70"/>
      <c r="AP167" s="70"/>
      <c r="AS167" s="70"/>
      <c r="AV167" s="70"/>
      <c r="AY167" s="70"/>
    </row>
    <row r="168" spans="2:51">
      <c r="B168" s="69"/>
      <c r="C168" s="69"/>
      <c r="D168" s="70"/>
      <c r="F168" s="69"/>
      <c r="I168" s="70"/>
      <c r="L168" s="70"/>
      <c r="O168" s="70"/>
      <c r="R168" s="70"/>
      <c r="U168" s="70"/>
      <c r="X168" s="70"/>
      <c r="AA168" s="70"/>
      <c r="AD168" s="70"/>
      <c r="AG168" s="70"/>
      <c r="AJ168" s="70"/>
      <c r="AM168" s="70"/>
      <c r="AP168" s="70"/>
      <c r="AS168" s="70"/>
      <c r="AV168" s="70"/>
      <c r="AY168" s="70"/>
    </row>
    <row r="169" spans="2:51">
      <c r="B169" s="69"/>
      <c r="C169" s="69"/>
      <c r="D169" s="70"/>
      <c r="F169" s="69"/>
      <c r="I169" s="70"/>
      <c r="L169" s="70"/>
      <c r="O169" s="70"/>
      <c r="R169" s="70"/>
      <c r="U169" s="70"/>
      <c r="X169" s="70"/>
      <c r="AA169" s="70"/>
      <c r="AD169" s="70"/>
      <c r="AG169" s="70"/>
      <c r="AJ169" s="70"/>
      <c r="AM169" s="70"/>
      <c r="AP169" s="70"/>
      <c r="AS169" s="70"/>
      <c r="AV169" s="70"/>
      <c r="AY169" s="70"/>
    </row>
    <row r="170" spans="2:51">
      <c r="B170" s="69"/>
      <c r="C170" s="69"/>
      <c r="D170" s="70"/>
      <c r="F170" s="69"/>
      <c r="I170" s="70"/>
      <c r="L170" s="70"/>
      <c r="O170" s="70"/>
      <c r="R170" s="70"/>
      <c r="U170" s="70"/>
      <c r="X170" s="70"/>
      <c r="AA170" s="70"/>
      <c r="AD170" s="70"/>
      <c r="AG170" s="70"/>
      <c r="AJ170" s="70"/>
      <c r="AM170" s="70"/>
      <c r="AP170" s="70"/>
      <c r="AS170" s="70"/>
      <c r="AV170" s="70"/>
      <c r="AY170" s="70"/>
    </row>
    <row r="171" spans="2:51">
      <c r="B171" s="69"/>
      <c r="C171" s="69"/>
      <c r="D171" s="70"/>
      <c r="F171" s="69"/>
      <c r="I171" s="70"/>
      <c r="L171" s="70"/>
      <c r="O171" s="70"/>
      <c r="R171" s="70"/>
      <c r="U171" s="70"/>
      <c r="X171" s="70"/>
      <c r="AA171" s="70"/>
      <c r="AD171" s="70"/>
      <c r="AG171" s="70"/>
      <c r="AJ171" s="70"/>
      <c r="AM171" s="70"/>
      <c r="AP171" s="70"/>
      <c r="AS171" s="70"/>
      <c r="AV171" s="70"/>
      <c r="AY171" s="70"/>
    </row>
    <row r="172" spans="2:51">
      <c r="B172" s="69"/>
      <c r="C172" s="69"/>
      <c r="D172" s="70"/>
      <c r="F172" s="69"/>
      <c r="I172" s="70"/>
      <c r="L172" s="70"/>
      <c r="O172" s="70"/>
      <c r="R172" s="70"/>
      <c r="U172" s="70"/>
      <c r="X172" s="70"/>
      <c r="AA172" s="70"/>
      <c r="AD172" s="70"/>
      <c r="AG172" s="70"/>
      <c r="AJ172" s="70"/>
      <c r="AM172" s="70"/>
      <c r="AP172" s="70"/>
      <c r="AS172" s="70"/>
      <c r="AV172" s="70"/>
      <c r="AY172" s="70"/>
    </row>
    <row r="173" spans="2:51">
      <c r="B173" s="69"/>
      <c r="C173" s="69"/>
      <c r="D173" s="70"/>
      <c r="F173" s="69"/>
      <c r="I173" s="70"/>
      <c r="L173" s="70"/>
      <c r="O173" s="70"/>
      <c r="R173" s="70"/>
      <c r="U173" s="70"/>
      <c r="X173" s="70"/>
      <c r="AA173" s="70"/>
      <c r="AD173" s="70"/>
      <c r="AG173" s="70"/>
      <c r="AJ173" s="70"/>
      <c r="AM173" s="70"/>
      <c r="AP173" s="70"/>
      <c r="AS173" s="70"/>
      <c r="AV173" s="70"/>
      <c r="AY173" s="70"/>
    </row>
    <row r="174" spans="2:51">
      <c r="B174" s="69"/>
      <c r="C174" s="69"/>
      <c r="D174" s="70"/>
      <c r="F174" s="69"/>
      <c r="I174" s="70"/>
      <c r="L174" s="70"/>
      <c r="O174" s="70"/>
      <c r="R174" s="70"/>
      <c r="U174" s="70"/>
      <c r="X174" s="70"/>
      <c r="AA174" s="70"/>
      <c r="AD174" s="70"/>
      <c r="AG174" s="70"/>
      <c r="AJ174" s="70"/>
      <c r="AM174" s="70"/>
      <c r="AP174" s="70"/>
      <c r="AS174" s="70"/>
      <c r="AV174" s="70"/>
      <c r="AY174" s="70"/>
    </row>
    <row r="175" spans="2:51">
      <c r="B175" s="69"/>
      <c r="C175" s="69"/>
      <c r="D175" s="70"/>
      <c r="F175" s="69"/>
      <c r="I175" s="70"/>
      <c r="L175" s="70"/>
      <c r="O175" s="70"/>
      <c r="R175" s="70"/>
      <c r="U175" s="70"/>
      <c r="X175" s="70"/>
      <c r="AA175" s="70"/>
      <c r="AD175" s="70"/>
      <c r="AG175" s="70"/>
      <c r="AJ175" s="70"/>
      <c r="AM175" s="70"/>
      <c r="AP175" s="70"/>
      <c r="AS175" s="70"/>
      <c r="AV175" s="70"/>
      <c r="AY175" s="70"/>
    </row>
    <row r="176" spans="2:51">
      <c r="B176" s="69"/>
      <c r="C176" s="69"/>
      <c r="D176" s="70"/>
      <c r="F176" s="69"/>
      <c r="I176" s="70"/>
      <c r="L176" s="70"/>
      <c r="O176" s="70"/>
      <c r="R176" s="70"/>
      <c r="U176" s="70"/>
      <c r="X176" s="70"/>
      <c r="AA176" s="70"/>
      <c r="AD176" s="70"/>
      <c r="AG176" s="70"/>
      <c r="AJ176" s="70"/>
      <c r="AM176" s="70"/>
      <c r="AP176" s="70"/>
      <c r="AS176" s="70"/>
      <c r="AV176" s="70"/>
      <c r="AY176" s="70"/>
    </row>
    <row r="177" spans="2:51">
      <c r="B177" s="69"/>
      <c r="C177" s="69"/>
      <c r="D177" s="70"/>
      <c r="F177" s="69"/>
      <c r="I177" s="70"/>
      <c r="L177" s="70"/>
      <c r="O177" s="70"/>
      <c r="R177" s="70"/>
      <c r="U177" s="70"/>
      <c r="X177" s="70"/>
      <c r="AA177" s="70"/>
      <c r="AD177" s="70"/>
      <c r="AG177" s="70"/>
      <c r="AJ177" s="70"/>
      <c r="AM177" s="70"/>
      <c r="AP177" s="70"/>
      <c r="AS177" s="70"/>
      <c r="AV177" s="70"/>
      <c r="AY177" s="70"/>
    </row>
    <row r="178" spans="2:51">
      <c r="B178" s="69"/>
      <c r="C178" s="69"/>
      <c r="D178" s="70"/>
      <c r="F178" s="69"/>
      <c r="I178" s="70"/>
      <c r="L178" s="70"/>
      <c r="O178" s="70"/>
      <c r="R178" s="70"/>
      <c r="U178" s="70"/>
      <c r="X178" s="70"/>
      <c r="AA178" s="70"/>
      <c r="AD178" s="70"/>
      <c r="AG178" s="70"/>
      <c r="AJ178" s="70"/>
      <c r="AM178" s="70"/>
      <c r="AP178" s="70"/>
      <c r="AS178" s="70"/>
      <c r="AV178" s="70"/>
      <c r="AY178" s="70"/>
    </row>
    <row r="179" spans="2:51">
      <c r="B179" s="69"/>
      <c r="C179" s="69"/>
      <c r="D179" s="70"/>
      <c r="F179" s="69"/>
      <c r="I179" s="70"/>
      <c r="L179" s="70"/>
      <c r="O179" s="70"/>
      <c r="R179" s="70"/>
      <c r="U179" s="70"/>
      <c r="X179" s="70"/>
      <c r="AA179" s="70"/>
      <c r="AD179" s="70"/>
      <c r="AG179" s="70"/>
      <c r="AJ179" s="70"/>
      <c r="AM179" s="70"/>
      <c r="AP179" s="70"/>
      <c r="AS179" s="70"/>
      <c r="AV179" s="70"/>
      <c r="AY179" s="70"/>
    </row>
    <row r="180" spans="2:51">
      <c r="B180" s="69"/>
      <c r="C180" s="69"/>
      <c r="D180" s="70"/>
      <c r="F180" s="69"/>
      <c r="I180" s="70"/>
      <c r="L180" s="70"/>
      <c r="O180" s="70"/>
      <c r="R180" s="70"/>
      <c r="U180" s="70"/>
      <c r="X180" s="70"/>
      <c r="AA180" s="70"/>
      <c r="AD180" s="70"/>
      <c r="AG180" s="70"/>
      <c r="AJ180" s="70"/>
      <c r="AM180" s="70"/>
      <c r="AP180" s="70"/>
      <c r="AS180" s="70"/>
      <c r="AV180" s="70"/>
      <c r="AY180" s="70"/>
    </row>
    <row r="181" spans="2:51">
      <c r="B181" s="69"/>
      <c r="C181" s="69"/>
      <c r="D181" s="70"/>
      <c r="F181" s="69"/>
      <c r="I181" s="70"/>
      <c r="L181" s="70"/>
      <c r="O181" s="70"/>
      <c r="R181" s="70"/>
      <c r="U181" s="70"/>
      <c r="X181" s="70"/>
      <c r="AA181" s="70"/>
      <c r="AD181" s="70"/>
      <c r="AG181" s="70"/>
      <c r="AJ181" s="70"/>
      <c r="AM181" s="70"/>
      <c r="AP181" s="70"/>
      <c r="AS181" s="70"/>
      <c r="AV181" s="70"/>
      <c r="AY181" s="70"/>
    </row>
    <row r="182" spans="2:51">
      <c r="B182" s="69"/>
      <c r="C182" s="69"/>
      <c r="D182" s="70"/>
      <c r="F182" s="69"/>
      <c r="I182" s="70"/>
      <c r="L182" s="70"/>
      <c r="O182" s="70"/>
      <c r="R182" s="70"/>
      <c r="U182" s="70"/>
      <c r="X182" s="70"/>
      <c r="AA182" s="70"/>
      <c r="AD182" s="70"/>
      <c r="AG182" s="70"/>
      <c r="AJ182" s="70"/>
      <c r="AM182" s="70"/>
      <c r="AP182" s="70"/>
      <c r="AS182" s="70"/>
      <c r="AV182" s="70"/>
      <c r="AY182" s="70"/>
    </row>
    <row r="183" spans="2:51">
      <c r="B183" s="69"/>
      <c r="C183" s="69"/>
      <c r="D183" s="70"/>
      <c r="F183" s="69"/>
      <c r="I183" s="70"/>
      <c r="L183" s="70"/>
      <c r="O183" s="70"/>
      <c r="R183" s="70"/>
      <c r="U183" s="70"/>
      <c r="X183" s="70"/>
      <c r="AA183" s="70"/>
      <c r="AD183" s="70"/>
      <c r="AG183" s="70"/>
      <c r="AJ183" s="70"/>
      <c r="AM183" s="70"/>
      <c r="AP183" s="70"/>
      <c r="AS183" s="70"/>
      <c r="AV183" s="70"/>
      <c r="AY183" s="70"/>
    </row>
    <row r="184" spans="2:51">
      <c r="B184" s="69"/>
      <c r="C184" s="69"/>
      <c r="D184" s="70"/>
      <c r="F184" s="69"/>
      <c r="I184" s="70"/>
      <c r="L184" s="70"/>
      <c r="O184" s="70"/>
      <c r="R184" s="70"/>
      <c r="U184" s="70"/>
      <c r="X184" s="70"/>
      <c r="AA184" s="70"/>
      <c r="AD184" s="70"/>
      <c r="AG184" s="70"/>
      <c r="AJ184" s="70"/>
      <c r="AM184" s="70"/>
      <c r="AP184" s="70"/>
      <c r="AS184" s="70"/>
      <c r="AV184" s="70"/>
      <c r="AY184" s="70"/>
    </row>
    <row r="185" spans="2:51">
      <c r="B185" s="69"/>
      <c r="C185" s="69"/>
      <c r="D185" s="70"/>
      <c r="F185" s="69"/>
      <c r="I185" s="70"/>
      <c r="L185" s="70"/>
      <c r="O185" s="70"/>
      <c r="R185" s="70"/>
      <c r="U185" s="70"/>
      <c r="X185" s="70"/>
      <c r="AA185" s="70"/>
      <c r="AD185" s="70"/>
      <c r="AG185" s="70"/>
      <c r="AJ185" s="70"/>
      <c r="AM185" s="70"/>
      <c r="AP185" s="70"/>
      <c r="AS185" s="70"/>
      <c r="AV185" s="70"/>
      <c r="AY185" s="70"/>
    </row>
    <row r="186" spans="2:51">
      <c r="B186" s="69"/>
      <c r="C186" s="69"/>
      <c r="D186" s="70"/>
      <c r="F186" s="69"/>
      <c r="I186" s="70"/>
      <c r="L186" s="70"/>
      <c r="O186" s="70"/>
      <c r="R186" s="70"/>
      <c r="U186" s="70"/>
      <c r="X186" s="70"/>
      <c r="AA186" s="70"/>
      <c r="AD186" s="70"/>
      <c r="AG186" s="70"/>
      <c r="AJ186" s="70"/>
      <c r="AM186" s="70"/>
      <c r="AP186" s="70"/>
      <c r="AS186" s="70"/>
      <c r="AV186" s="70"/>
      <c r="AY186" s="70"/>
    </row>
    <row r="187" spans="2:51">
      <c r="B187" s="69"/>
      <c r="C187" s="69"/>
      <c r="D187" s="70"/>
      <c r="F187" s="69"/>
      <c r="I187" s="70"/>
      <c r="L187" s="70"/>
      <c r="O187" s="70"/>
      <c r="R187" s="70"/>
      <c r="U187" s="70"/>
      <c r="X187" s="70"/>
      <c r="AA187" s="70"/>
      <c r="AD187" s="70"/>
      <c r="AG187" s="70"/>
      <c r="AJ187" s="70"/>
      <c r="AM187" s="70"/>
      <c r="AP187" s="70"/>
      <c r="AS187" s="70"/>
      <c r="AV187" s="70"/>
      <c r="AY187" s="70"/>
    </row>
    <row r="188" spans="2:51">
      <c r="B188" s="69"/>
      <c r="C188" s="69"/>
      <c r="D188" s="70"/>
      <c r="F188" s="69"/>
      <c r="I188" s="70"/>
      <c r="L188" s="70"/>
      <c r="O188" s="70"/>
      <c r="R188" s="70"/>
      <c r="U188" s="70"/>
      <c r="X188" s="70"/>
      <c r="AA188" s="70"/>
      <c r="AD188" s="70"/>
      <c r="AG188" s="70"/>
      <c r="AJ188" s="70"/>
      <c r="AM188" s="70"/>
      <c r="AP188" s="70"/>
      <c r="AS188" s="70"/>
      <c r="AV188" s="70"/>
      <c r="AY188" s="70"/>
    </row>
    <row r="189" spans="2:51">
      <c r="B189" s="69"/>
      <c r="C189" s="69"/>
      <c r="D189" s="70"/>
      <c r="F189" s="69"/>
      <c r="I189" s="70"/>
      <c r="L189" s="70"/>
      <c r="O189" s="70"/>
      <c r="R189" s="70"/>
      <c r="U189" s="70"/>
      <c r="X189" s="70"/>
      <c r="AA189" s="70"/>
      <c r="AD189" s="70"/>
      <c r="AG189" s="70"/>
      <c r="AJ189" s="70"/>
      <c r="AM189" s="70"/>
      <c r="AP189" s="70"/>
      <c r="AS189" s="70"/>
      <c r="AV189" s="70"/>
      <c r="AY189" s="70"/>
    </row>
    <row r="190" spans="2:51">
      <c r="B190" s="69"/>
      <c r="C190" s="69"/>
      <c r="D190" s="70"/>
      <c r="F190" s="69"/>
      <c r="I190" s="70"/>
      <c r="L190" s="70"/>
      <c r="O190" s="70"/>
      <c r="R190" s="70"/>
      <c r="U190" s="70"/>
      <c r="X190" s="70"/>
      <c r="AA190" s="70"/>
      <c r="AD190" s="70"/>
      <c r="AG190" s="70"/>
      <c r="AJ190" s="70"/>
      <c r="AM190" s="70"/>
      <c r="AP190" s="70"/>
      <c r="AS190" s="70"/>
      <c r="AV190" s="70"/>
      <c r="AY190" s="70"/>
    </row>
    <row r="191" spans="2:51">
      <c r="B191" s="69"/>
      <c r="C191" s="69"/>
      <c r="D191" s="70"/>
      <c r="F191" s="69"/>
      <c r="I191" s="70"/>
      <c r="L191" s="70"/>
      <c r="O191" s="70"/>
      <c r="R191" s="70"/>
      <c r="U191" s="70"/>
      <c r="X191" s="70"/>
      <c r="AA191" s="70"/>
      <c r="AD191" s="70"/>
      <c r="AG191" s="70"/>
      <c r="AJ191" s="70"/>
      <c r="AM191" s="70"/>
      <c r="AP191" s="70"/>
      <c r="AS191" s="70"/>
      <c r="AV191" s="70"/>
      <c r="AY191" s="70"/>
    </row>
    <row r="192" spans="2:51">
      <c r="B192" s="69"/>
      <c r="C192" s="69"/>
      <c r="D192" s="70"/>
      <c r="F192" s="69"/>
      <c r="I192" s="70"/>
      <c r="L192" s="70"/>
      <c r="O192" s="70"/>
      <c r="R192" s="70"/>
      <c r="U192" s="70"/>
      <c r="X192" s="70"/>
      <c r="AA192" s="70"/>
      <c r="AD192" s="70"/>
      <c r="AG192" s="70"/>
      <c r="AJ192" s="70"/>
      <c r="AM192" s="70"/>
      <c r="AP192" s="70"/>
      <c r="AS192" s="70"/>
      <c r="AV192" s="70"/>
      <c r="AY192" s="70"/>
    </row>
    <row r="193" spans="2:51">
      <c r="B193" s="69"/>
      <c r="C193" s="69"/>
      <c r="D193" s="70"/>
      <c r="F193" s="69"/>
      <c r="I193" s="70"/>
      <c r="L193" s="70"/>
      <c r="O193" s="70"/>
      <c r="R193" s="70"/>
      <c r="U193" s="70"/>
      <c r="X193" s="70"/>
      <c r="AA193" s="70"/>
      <c r="AD193" s="70"/>
      <c r="AG193" s="70"/>
      <c r="AJ193" s="70"/>
      <c r="AM193" s="70"/>
      <c r="AP193" s="70"/>
      <c r="AS193" s="70"/>
      <c r="AV193" s="70"/>
      <c r="AY193" s="70"/>
    </row>
    <row r="194" spans="2:51">
      <c r="B194" s="69"/>
      <c r="C194" s="69"/>
      <c r="D194" s="70"/>
      <c r="F194" s="69"/>
      <c r="I194" s="70"/>
      <c r="L194" s="70"/>
      <c r="O194" s="70"/>
      <c r="R194" s="70"/>
      <c r="U194" s="70"/>
      <c r="X194" s="70"/>
      <c r="AA194" s="70"/>
      <c r="AD194" s="70"/>
      <c r="AG194" s="70"/>
      <c r="AJ194" s="70"/>
      <c r="AM194" s="70"/>
      <c r="AP194" s="70"/>
      <c r="AS194" s="70"/>
      <c r="AV194" s="70"/>
      <c r="AY194" s="70"/>
    </row>
    <row r="195" spans="2:51">
      <c r="B195" s="69"/>
      <c r="C195" s="69"/>
      <c r="D195" s="70"/>
      <c r="F195" s="69"/>
      <c r="I195" s="70"/>
      <c r="L195" s="70"/>
      <c r="O195" s="70"/>
      <c r="R195" s="70"/>
      <c r="U195" s="70"/>
      <c r="X195" s="70"/>
      <c r="AA195" s="70"/>
      <c r="AD195" s="70"/>
      <c r="AG195" s="70"/>
      <c r="AJ195" s="70"/>
      <c r="AM195" s="70"/>
      <c r="AP195" s="70"/>
      <c r="AS195" s="70"/>
      <c r="AV195" s="70"/>
      <c r="AY195" s="70"/>
    </row>
    <row r="196" spans="2:51">
      <c r="B196" s="69"/>
      <c r="C196" s="69"/>
      <c r="D196" s="70"/>
      <c r="F196" s="69"/>
      <c r="I196" s="70"/>
      <c r="L196" s="70"/>
      <c r="O196" s="70"/>
      <c r="R196" s="70"/>
      <c r="U196" s="70"/>
      <c r="X196" s="70"/>
      <c r="AA196" s="70"/>
      <c r="AD196" s="70"/>
      <c r="AG196" s="70"/>
      <c r="AJ196" s="70"/>
      <c r="AM196" s="70"/>
      <c r="AP196" s="70"/>
      <c r="AS196" s="70"/>
      <c r="AV196" s="70"/>
      <c r="AY196" s="70"/>
    </row>
    <row r="197" spans="2:51">
      <c r="B197" s="69"/>
      <c r="C197" s="69"/>
      <c r="D197" s="70"/>
      <c r="F197" s="69"/>
      <c r="I197" s="70"/>
      <c r="L197" s="70"/>
      <c r="O197" s="70"/>
      <c r="R197" s="70"/>
      <c r="U197" s="70"/>
      <c r="X197" s="70"/>
      <c r="AA197" s="70"/>
      <c r="AD197" s="70"/>
      <c r="AG197" s="70"/>
      <c r="AJ197" s="70"/>
      <c r="AM197" s="70"/>
      <c r="AP197" s="70"/>
      <c r="AS197" s="70"/>
      <c r="AV197" s="70"/>
      <c r="AY197" s="70"/>
    </row>
    <row r="198" spans="2:51">
      <c r="B198" s="69"/>
      <c r="C198" s="69"/>
      <c r="D198" s="70"/>
      <c r="F198" s="69"/>
      <c r="I198" s="70"/>
      <c r="L198" s="70"/>
      <c r="O198" s="70"/>
      <c r="R198" s="70"/>
      <c r="U198" s="70"/>
      <c r="X198" s="70"/>
      <c r="AA198" s="70"/>
      <c r="AD198" s="70"/>
      <c r="AG198" s="70"/>
      <c r="AJ198" s="70"/>
      <c r="AM198" s="70"/>
      <c r="AP198" s="70"/>
      <c r="AS198" s="70"/>
      <c r="AV198" s="70"/>
      <c r="AY198" s="70"/>
    </row>
    <row r="199" spans="2:51">
      <c r="B199" s="69"/>
      <c r="C199" s="69"/>
      <c r="D199" s="70"/>
      <c r="F199" s="69"/>
      <c r="I199" s="70"/>
      <c r="L199" s="70"/>
      <c r="O199" s="70"/>
      <c r="R199" s="70"/>
      <c r="U199" s="70"/>
      <c r="X199" s="70"/>
      <c r="AA199" s="70"/>
      <c r="AD199" s="70"/>
      <c r="AG199" s="70"/>
      <c r="AJ199" s="70"/>
      <c r="AM199" s="70"/>
      <c r="AP199" s="70"/>
      <c r="AS199" s="70"/>
      <c r="AV199" s="70"/>
      <c r="AY199" s="70"/>
    </row>
    <row r="200" spans="2:51">
      <c r="B200" s="69"/>
      <c r="C200" s="69"/>
      <c r="D200" s="70"/>
      <c r="F200" s="69"/>
      <c r="I200" s="70"/>
      <c r="L200" s="70"/>
      <c r="O200" s="70"/>
      <c r="R200" s="70"/>
      <c r="U200" s="70"/>
      <c r="X200" s="70"/>
      <c r="AA200" s="70"/>
      <c r="AD200" s="70"/>
      <c r="AG200" s="70"/>
      <c r="AJ200" s="70"/>
      <c r="AM200" s="70"/>
      <c r="AP200" s="70"/>
      <c r="AS200" s="70"/>
      <c r="AV200" s="70"/>
      <c r="AY200" s="70"/>
    </row>
    <row r="201" spans="2:51">
      <c r="B201" s="69"/>
      <c r="C201" s="69"/>
      <c r="D201" s="70"/>
      <c r="F201" s="69"/>
      <c r="I201" s="70"/>
      <c r="L201" s="70"/>
      <c r="O201" s="70"/>
      <c r="R201" s="70"/>
      <c r="U201" s="70"/>
      <c r="X201" s="70"/>
      <c r="AA201" s="70"/>
      <c r="AD201" s="70"/>
      <c r="AG201" s="70"/>
      <c r="AJ201" s="70"/>
      <c r="AM201" s="70"/>
      <c r="AP201" s="70"/>
      <c r="AS201" s="70"/>
      <c r="AV201" s="70"/>
      <c r="AY201" s="70"/>
    </row>
    <row r="202" spans="2:51">
      <c r="B202" s="69"/>
      <c r="C202" s="69"/>
      <c r="D202" s="70"/>
      <c r="F202" s="69"/>
      <c r="I202" s="70"/>
      <c r="L202" s="70"/>
      <c r="O202" s="70"/>
      <c r="R202" s="70"/>
      <c r="U202" s="70"/>
      <c r="X202" s="70"/>
      <c r="AA202" s="70"/>
      <c r="AD202" s="70"/>
      <c r="AG202" s="70"/>
      <c r="AJ202" s="70"/>
      <c r="AM202" s="70"/>
      <c r="AP202" s="70"/>
      <c r="AS202" s="70"/>
      <c r="AV202" s="70"/>
      <c r="AY202" s="70"/>
    </row>
    <row r="203" spans="2:51">
      <c r="B203" s="69"/>
      <c r="C203" s="69"/>
      <c r="D203" s="70"/>
      <c r="F203" s="69"/>
      <c r="I203" s="70"/>
      <c r="L203" s="70"/>
      <c r="O203" s="70"/>
      <c r="R203" s="70"/>
      <c r="U203" s="70"/>
      <c r="X203" s="70"/>
      <c r="AA203" s="70"/>
      <c r="AD203" s="70"/>
      <c r="AG203" s="70"/>
      <c r="AJ203" s="70"/>
      <c r="AM203" s="70"/>
      <c r="AP203" s="70"/>
      <c r="AS203" s="70"/>
      <c r="AV203" s="70"/>
      <c r="AY203" s="70"/>
    </row>
    <row r="204" spans="2:51">
      <c r="B204" s="69"/>
      <c r="C204" s="69"/>
      <c r="D204" s="70"/>
      <c r="F204" s="69"/>
      <c r="I204" s="70"/>
      <c r="L204" s="70"/>
      <c r="O204" s="70"/>
      <c r="R204" s="70"/>
      <c r="U204" s="70"/>
      <c r="X204" s="70"/>
      <c r="AA204" s="70"/>
      <c r="AD204" s="70"/>
      <c r="AG204" s="70"/>
      <c r="AJ204" s="70"/>
      <c r="AM204" s="70"/>
      <c r="AP204" s="70"/>
      <c r="AS204" s="70"/>
      <c r="AV204" s="70"/>
      <c r="AY204" s="70"/>
    </row>
    <row r="205" spans="2:51">
      <c r="B205" s="69"/>
      <c r="C205" s="69"/>
      <c r="D205" s="70"/>
      <c r="F205" s="69"/>
      <c r="I205" s="70"/>
      <c r="L205" s="70"/>
      <c r="O205" s="70"/>
      <c r="R205" s="70"/>
      <c r="U205" s="70"/>
      <c r="X205" s="70"/>
      <c r="AA205" s="70"/>
      <c r="AD205" s="70"/>
      <c r="AG205" s="70"/>
      <c r="AJ205" s="70"/>
      <c r="AM205" s="70"/>
      <c r="AP205" s="70"/>
      <c r="AS205" s="70"/>
      <c r="AV205" s="70"/>
      <c r="AY205" s="70"/>
    </row>
    <row r="206" spans="2:51">
      <c r="B206" s="69"/>
      <c r="C206" s="69"/>
      <c r="D206" s="70"/>
      <c r="F206" s="69"/>
      <c r="I206" s="70"/>
      <c r="L206" s="70"/>
      <c r="O206" s="70"/>
      <c r="R206" s="70"/>
      <c r="U206" s="70"/>
      <c r="X206" s="70"/>
      <c r="AA206" s="70"/>
      <c r="AD206" s="70"/>
      <c r="AG206" s="70"/>
      <c r="AJ206" s="70"/>
      <c r="AM206" s="70"/>
      <c r="AP206" s="70"/>
      <c r="AS206" s="70"/>
      <c r="AV206" s="70"/>
      <c r="AY206" s="70"/>
    </row>
    <row r="207" spans="2:51">
      <c r="B207" s="69"/>
      <c r="C207" s="69"/>
      <c r="D207" s="70"/>
      <c r="F207" s="69"/>
      <c r="I207" s="70"/>
      <c r="L207" s="70"/>
      <c r="O207" s="70"/>
      <c r="R207" s="70"/>
      <c r="U207" s="70"/>
      <c r="X207" s="70"/>
      <c r="AA207" s="70"/>
      <c r="AD207" s="70"/>
      <c r="AG207" s="70"/>
      <c r="AJ207" s="70"/>
      <c r="AM207" s="70"/>
      <c r="AP207" s="70"/>
      <c r="AS207" s="70"/>
      <c r="AV207" s="70"/>
      <c r="AY207" s="70"/>
    </row>
    <row r="208" spans="2:51">
      <c r="B208" s="69"/>
      <c r="C208" s="69"/>
      <c r="D208" s="70"/>
      <c r="F208" s="69"/>
      <c r="I208" s="70"/>
      <c r="L208" s="70"/>
      <c r="O208" s="70"/>
      <c r="R208" s="70"/>
      <c r="U208" s="70"/>
      <c r="X208" s="70"/>
      <c r="AA208" s="70"/>
      <c r="AD208" s="70"/>
      <c r="AG208" s="70"/>
      <c r="AJ208" s="70"/>
      <c r="AM208" s="70"/>
      <c r="AP208" s="70"/>
      <c r="AS208" s="70"/>
      <c r="AV208" s="70"/>
      <c r="AY208" s="70"/>
    </row>
    <row r="209" spans="2:51">
      <c r="B209" s="69"/>
      <c r="C209" s="69"/>
      <c r="D209" s="70"/>
      <c r="F209" s="69"/>
      <c r="I209" s="70"/>
      <c r="L209" s="70"/>
      <c r="O209" s="70"/>
      <c r="R209" s="70"/>
      <c r="U209" s="70"/>
      <c r="X209" s="70"/>
      <c r="AA209" s="70"/>
      <c r="AD209" s="70"/>
      <c r="AG209" s="70"/>
      <c r="AJ209" s="70"/>
      <c r="AM209" s="70"/>
      <c r="AP209" s="70"/>
      <c r="AS209" s="70"/>
      <c r="AV209" s="70"/>
      <c r="AY209" s="70"/>
    </row>
    <row r="210" spans="2:51">
      <c r="B210" s="69"/>
      <c r="C210" s="69"/>
      <c r="D210" s="70"/>
      <c r="F210" s="69"/>
      <c r="I210" s="70"/>
      <c r="L210" s="70"/>
      <c r="O210" s="70"/>
      <c r="R210" s="70"/>
      <c r="U210" s="70"/>
      <c r="X210" s="70"/>
      <c r="AA210" s="70"/>
      <c r="AD210" s="70"/>
      <c r="AG210" s="70"/>
      <c r="AJ210" s="70"/>
      <c r="AM210" s="70"/>
      <c r="AP210" s="70"/>
      <c r="AS210" s="70"/>
      <c r="AV210" s="70"/>
      <c r="AY210" s="70"/>
    </row>
    <row r="211" spans="2:51">
      <c r="B211" s="69"/>
      <c r="C211" s="69"/>
      <c r="D211" s="70"/>
      <c r="F211" s="69"/>
      <c r="I211" s="70"/>
      <c r="L211" s="70"/>
      <c r="O211" s="70"/>
      <c r="R211" s="70"/>
      <c r="U211" s="70"/>
      <c r="X211" s="70"/>
      <c r="AA211" s="70"/>
      <c r="AD211" s="70"/>
      <c r="AG211" s="70"/>
      <c r="AJ211" s="70"/>
      <c r="AM211" s="70"/>
      <c r="AP211" s="70"/>
      <c r="AS211" s="70"/>
      <c r="AV211" s="70"/>
      <c r="AY211" s="70"/>
    </row>
    <row r="212" spans="2:51">
      <c r="B212" s="69"/>
      <c r="C212" s="69"/>
      <c r="D212" s="70"/>
      <c r="F212" s="69"/>
      <c r="I212" s="70"/>
      <c r="L212" s="70"/>
      <c r="O212" s="70"/>
      <c r="R212" s="70"/>
      <c r="U212" s="70"/>
      <c r="X212" s="70"/>
      <c r="AA212" s="70"/>
      <c r="AD212" s="70"/>
      <c r="AG212" s="70"/>
      <c r="AJ212" s="70"/>
      <c r="AM212" s="70"/>
      <c r="AP212" s="70"/>
      <c r="AS212" s="70"/>
      <c r="AV212" s="70"/>
      <c r="AY212" s="70"/>
    </row>
    <row r="213" spans="2:51">
      <c r="B213" s="69"/>
      <c r="C213" s="69"/>
      <c r="D213" s="70"/>
      <c r="F213" s="69"/>
      <c r="I213" s="70"/>
      <c r="L213" s="70"/>
      <c r="O213" s="70"/>
      <c r="R213" s="70"/>
      <c r="U213" s="70"/>
      <c r="X213" s="70"/>
      <c r="AA213" s="70"/>
      <c r="AD213" s="70"/>
      <c r="AG213" s="70"/>
      <c r="AJ213" s="70"/>
      <c r="AM213" s="70"/>
      <c r="AP213" s="70"/>
      <c r="AS213" s="70"/>
      <c r="AV213" s="70"/>
      <c r="AY213" s="70"/>
    </row>
    <row r="214" spans="2:51">
      <c r="B214" s="69"/>
      <c r="C214" s="69"/>
      <c r="D214" s="70"/>
      <c r="F214" s="69"/>
      <c r="I214" s="70"/>
      <c r="L214" s="70"/>
      <c r="O214" s="70"/>
      <c r="R214" s="70"/>
      <c r="U214" s="70"/>
      <c r="X214" s="70"/>
      <c r="AA214" s="70"/>
      <c r="AD214" s="70"/>
      <c r="AG214" s="70"/>
      <c r="AJ214" s="70"/>
      <c r="AM214" s="70"/>
      <c r="AP214" s="70"/>
      <c r="AS214" s="70"/>
      <c r="AV214" s="70"/>
      <c r="AY214" s="70"/>
    </row>
    <row r="215" spans="2:51">
      <c r="B215" s="69"/>
      <c r="C215" s="69"/>
      <c r="D215" s="70"/>
      <c r="F215" s="69"/>
      <c r="I215" s="70"/>
      <c r="L215" s="70"/>
      <c r="O215" s="70"/>
      <c r="R215" s="70"/>
      <c r="U215" s="70"/>
      <c r="X215" s="70"/>
      <c r="AA215" s="70"/>
      <c r="AD215" s="70"/>
      <c r="AG215" s="70"/>
      <c r="AJ215" s="70"/>
      <c r="AM215" s="70"/>
      <c r="AP215" s="70"/>
      <c r="AS215" s="70"/>
      <c r="AV215" s="70"/>
      <c r="AY215" s="70"/>
    </row>
    <row r="216" spans="2:51">
      <c r="B216" s="69"/>
      <c r="C216" s="69"/>
      <c r="D216" s="70"/>
      <c r="F216" s="69"/>
      <c r="I216" s="70"/>
      <c r="L216" s="70"/>
      <c r="O216" s="70"/>
      <c r="R216" s="70"/>
      <c r="U216" s="70"/>
      <c r="X216" s="70"/>
      <c r="AA216" s="70"/>
      <c r="AD216" s="70"/>
      <c r="AG216" s="70"/>
      <c r="AJ216" s="70"/>
      <c r="AM216" s="70"/>
      <c r="AP216" s="70"/>
      <c r="AS216" s="70"/>
      <c r="AV216" s="70"/>
      <c r="AY216" s="70"/>
    </row>
    <row r="217" spans="2:51">
      <c r="B217" s="69"/>
      <c r="C217" s="69"/>
      <c r="D217" s="70"/>
      <c r="F217" s="69"/>
      <c r="I217" s="70"/>
      <c r="L217" s="70"/>
      <c r="O217" s="70"/>
      <c r="R217" s="70"/>
      <c r="U217" s="70"/>
      <c r="X217" s="70"/>
      <c r="AA217" s="70"/>
      <c r="AD217" s="70"/>
      <c r="AG217" s="70"/>
      <c r="AJ217" s="70"/>
      <c r="AM217" s="70"/>
      <c r="AP217" s="70"/>
      <c r="AS217" s="70"/>
      <c r="AV217" s="70"/>
      <c r="AY217" s="70"/>
    </row>
    <row r="218" spans="2:51">
      <c r="B218" s="69"/>
      <c r="C218" s="69"/>
      <c r="D218" s="70"/>
      <c r="F218" s="69"/>
      <c r="I218" s="70"/>
      <c r="L218" s="70"/>
      <c r="O218" s="70"/>
      <c r="R218" s="70"/>
      <c r="U218" s="70"/>
      <c r="X218" s="70"/>
      <c r="AA218" s="70"/>
      <c r="AD218" s="70"/>
      <c r="AG218" s="70"/>
      <c r="AJ218" s="70"/>
      <c r="AM218" s="70"/>
      <c r="AP218" s="70"/>
      <c r="AS218" s="70"/>
      <c r="AV218" s="70"/>
      <c r="AY218" s="70"/>
    </row>
    <row r="219" spans="2:51">
      <c r="B219" s="69"/>
      <c r="C219" s="69"/>
      <c r="D219" s="70"/>
      <c r="F219" s="69"/>
      <c r="I219" s="70"/>
      <c r="L219" s="70"/>
      <c r="O219" s="70"/>
      <c r="R219" s="70"/>
      <c r="U219" s="70"/>
      <c r="X219" s="70"/>
      <c r="AA219" s="70"/>
      <c r="AD219" s="70"/>
      <c r="AG219" s="70"/>
      <c r="AJ219" s="70"/>
      <c r="AM219" s="70"/>
      <c r="AP219" s="70"/>
      <c r="AS219" s="70"/>
      <c r="AV219" s="70"/>
      <c r="AY219" s="70"/>
    </row>
    <row r="220" spans="2:51">
      <c r="B220" s="69"/>
      <c r="C220" s="69"/>
      <c r="D220" s="70"/>
      <c r="F220" s="69"/>
      <c r="I220" s="70"/>
      <c r="L220" s="70"/>
      <c r="O220" s="70"/>
      <c r="R220" s="70"/>
      <c r="U220" s="70"/>
      <c r="X220" s="70"/>
      <c r="AA220" s="70"/>
      <c r="AD220" s="70"/>
      <c r="AG220" s="70"/>
      <c r="AJ220" s="70"/>
      <c r="AM220" s="70"/>
      <c r="AP220" s="70"/>
      <c r="AS220" s="70"/>
      <c r="AV220" s="70"/>
      <c r="AY220" s="70"/>
    </row>
    <row r="221" spans="2:51">
      <c r="B221" s="69"/>
      <c r="C221" s="69"/>
      <c r="D221" s="70"/>
      <c r="F221" s="69"/>
      <c r="I221" s="70"/>
      <c r="L221" s="70"/>
      <c r="O221" s="70"/>
      <c r="R221" s="70"/>
      <c r="U221" s="70"/>
      <c r="X221" s="70"/>
      <c r="AA221" s="70"/>
      <c r="AD221" s="70"/>
      <c r="AG221" s="70"/>
      <c r="AJ221" s="70"/>
      <c r="AM221" s="70"/>
      <c r="AP221" s="70"/>
      <c r="AS221" s="70"/>
      <c r="AV221" s="70"/>
      <c r="AY221" s="70"/>
    </row>
    <row r="222" spans="2:51">
      <c r="B222" s="69"/>
      <c r="C222" s="69"/>
      <c r="D222" s="70"/>
      <c r="F222" s="69"/>
      <c r="I222" s="70"/>
      <c r="L222" s="70"/>
      <c r="O222" s="70"/>
      <c r="R222" s="70"/>
      <c r="U222" s="70"/>
      <c r="X222" s="70"/>
      <c r="AA222" s="70"/>
      <c r="AD222" s="70"/>
      <c r="AG222" s="70"/>
      <c r="AJ222" s="70"/>
      <c r="AM222" s="70"/>
      <c r="AP222" s="70"/>
      <c r="AS222" s="70"/>
      <c r="AV222" s="70"/>
      <c r="AY222" s="70"/>
    </row>
    <row r="223" spans="2:51">
      <c r="B223" s="69"/>
      <c r="C223" s="69"/>
      <c r="D223" s="70"/>
      <c r="F223" s="69"/>
      <c r="I223" s="70"/>
      <c r="L223" s="70"/>
      <c r="O223" s="70"/>
      <c r="R223" s="70"/>
      <c r="U223" s="70"/>
      <c r="X223" s="70"/>
      <c r="AA223" s="70"/>
      <c r="AD223" s="70"/>
      <c r="AG223" s="70"/>
      <c r="AJ223" s="70"/>
      <c r="AM223" s="70"/>
      <c r="AP223" s="70"/>
      <c r="AS223" s="70"/>
      <c r="AV223" s="70"/>
      <c r="AY223" s="70"/>
    </row>
    <row r="224" spans="2:51">
      <c r="B224" s="69"/>
      <c r="C224" s="69"/>
      <c r="D224" s="70"/>
      <c r="F224" s="69"/>
      <c r="I224" s="70"/>
      <c r="L224" s="70"/>
      <c r="O224" s="70"/>
      <c r="R224" s="70"/>
      <c r="U224" s="70"/>
      <c r="X224" s="70"/>
      <c r="AA224" s="70"/>
      <c r="AD224" s="70"/>
      <c r="AG224" s="70"/>
      <c r="AJ224" s="70"/>
      <c r="AM224" s="70"/>
      <c r="AP224" s="70"/>
      <c r="AS224" s="70"/>
      <c r="AV224" s="70"/>
      <c r="AY224" s="70"/>
    </row>
    <row r="225" spans="2:51">
      <c r="B225" s="69"/>
      <c r="C225" s="69"/>
      <c r="D225" s="70"/>
      <c r="F225" s="69"/>
      <c r="I225" s="70"/>
      <c r="L225" s="70"/>
      <c r="O225" s="70"/>
      <c r="R225" s="70"/>
      <c r="U225" s="70"/>
      <c r="X225" s="70"/>
      <c r="AA225" s="70"/>
      <c r="AD225" s="70"/>
      <c r="AG225" s="70"/>
      <c r="AJ225" s="70"/>
      <c r="AM225" s="70"/>
      <c r="AP225" s="70"/>
      <c r="AS225" s="70"/>
      <c r="AV225" s="70"/>
      <c r="AY225" s="70"/>
    </row>
    <row r="226" spans="2:51">
      <c r="B226" s="69"/>
      <c r="C226" s="69"/>
      <c r="D226" s="70"/>
      <c r="F226" s="69"/>
      <c r="I226" s="70"/>
      <c r="L226" s="70"/>
      <c r="O226" s="70"/>
      <c r="R226" s="70"/>
      <c r="U226" s="70"/>
      <c r="X226" s="70"/>
      <c r="AA226" s="70"/>
      <c r="AD226" s="70"/>
      <c r="AG226" s="70"/>
      <c r="AJ226" s="70"/>
      <c r="AM226" s="70"/>
      <c r="AP226" s="70"/>
      <c r="AS226" s="70"/>
      <c r="AV226" s="70"/>
      <c r="AY226" s="70"/>
    </row>
    <row r="227" spans="2:51">
      <c r="B227" s="69"/>
      <c r="C227" s="69"/>
      <c r="D227" s="70"/>
      <c r="F227" s="69"/>
      <c r="I227" s="70"/>
      <c r="L227" s="70"/>
      <c r="O227" s="70"/>
      <c r="R227" s="70"/>
      <c r="U227" s="70"/>
      <c r="X227" s="70"/>
      <c r="AA227" s="70"/>
      <c r="AD227" s="70"/>
      <c r="AG227" s="70"/>
      <c r="AJ227" s="70"/>
      <c r="AM227" s="70"/>
      <c r="AP227" s="70"/>
      <c r="AS227" s="70"/>
      <c r="AV227" s="70"/>
      <c r="AY227" s="70"/>
    </row>
    <row r="228" spans="2:51">
      <c r="B228" s="69"/>
      <c r="C228" s="69"/>
      <c r="D228" s="70"/>
      <c r="F228" s="69"/>
      <c r="I228" s="70"/>
      <c r="L228" s="70"/>
      <c r="O228" s="70"/>
      <c r="R228" s="70"/>
      <c r="U228" s="70"/>
      <c r="X228" s="70"/>
      <c r="AA228" s="70"/>
      <c r="AD228" s="70"/>
      <c r="AG228" s="70"/>
      <c r="AJ228" s="70"/>
      <c r="AM228" s="70"/>
      <c r="AP228" s="70"/>
      <c r="AS228" s="70"/>
      <c r="AV228" s="70"/>
      <c r="AY228" s="70"/>
    </row>
    <row r="229" spans="2:51">
      <c r="B229" s="69"/>
      <c r="C229" s="69"/>
      <c r="D229" s="70"/>
      <c r="F229" s="69"/>
      <c r="I229" s="70"/>
      <c r="L229" s="70"/>
      <c r="O229" s="70"/>
      <c r="R229" s="70"/>
      <c r="U229" s="70"/>
      <c r="X229" s="70"/>
      <c r="AA229" s="70"/>
      <c r="AD229" s="70"/>
      <c r="AG229" s="70"/>
      <c r="AJ229" s="70"/>
      <c r="AM229" s="70"/>
      <c r="AP229" s="70"/>
      <c r="AS229" s="70"/>
      <c r="AV229" s="70"/>
      <c r="AY229" s="70"/>
    </row>
    <row r="230" spans="2:51">
      <c r="B230" s="69"/>
      <c r="C230" s="69"/>
      <c r="D230" s="70"/>
      <c r="F230" s="69"/>
      <c r="I230" s="70"/>
      <c r="L230" s="70"/>
      <c r="O230" s="70"/>
      <c r="R230" s="70"/>
      <c r="U230" s="70"/>
      <c r="X230" s="70"/>
      <c r="AA230" s="70"/>
      <c r="AD230" s="70"/>
      <c r="AG230" s="70"/>
      <c r="AJ230" s="70"/>
      <c r="AM230" s="70"/>
      <c r="AP230" s="70"/>
      <c r="AS230" s="70"/>
      <c r="AV230" s="70"/>
      <c r="AY230" s="70"/>
    </row>
    <row r="231" spans="2:51">
      <c r="B231" s="69"/>
      <c r="C231" s="69"/>
      <c r="D231" s="70"/>
      <c r="F231" s="69"/>
      <c r="I231" s="70"/>
      <c r="L231" s="70"/>
      <c r="O231" s="70"/>
      <c r="R231" s="70"/>
      <c r="U231" s="70"/>
      <c r="X231" s="70"/>
      <c r="AA231" s="70"/>
      <c r="AD231" s="70"/>
      <c r="AG231" s="70"/>
      <c r="AJ231" s="70"/>
      <c r="AM231" s="70"/>
      <c r="AP231" s="70"/>
      <c r="AS231" s="70"/>
      <c r="AV231" s="70"/>
      <c r="AY231" s="70"/>
    </row>
    <row r="232" spans="2:51">
      <c r="B232" s="69"/>
      <c r="C232" s="69"/>
      <c r="D232" s="70"/>
      <c r="F232" s="69"/>
      <c r="I232" s="70"/>
      <c r="L232" s="70"/>
      <c r="O232" s="70"/>
      <c r="R232" s="70"/>
      <c r="U232" s="70"/>
      <c r="X232" s="70"/>
      <c r="AA232" s="70"/>
      <c r="AD232" s="70"/>
      <c r="AG232" s="70"/>
      <c r="AJ232" s="70"/>
      <c r="AM232" s="70"/>
      <c r="AP232" s="70"/>
      <c r="AS232" s="70"/>
      <c r="AV232" s="70"/>
      <c r="AY232" s="70"/>
    </row>
    <row r="233" spans="2:51">
      <c r="B233" s="69"/>
      <c r="C233" s="69"/>
      <c r="D233" s="70"/>
      <c r="F233" s="69"/>
      <c r="I233" s="70"/>
      <c r="L233" s="70"/>
      <c r="O233" s="70"/>
      <c r="R233" s="70"/>
      <c r="U233" s="70"/>
      <c r="X233" s="70"/>
      <c r="AA233" s="70"/>
      <c r="AD233" s="70"/>
      <c r="AG233" s="70"/>
      <c r="AJ233" s="70"/>
      <c r="AM233" s="70"/>
      <c r="AP233" s="70"/>
      <c r="AS233" s="70"/>
      <c r="AV233" s="70"/>
      <c r="AY233" s="70"/>
    </row>
    <row r="234" spans="2:51">
      <c r="B234" s="69"/>
      <c r="C234" s="69"/>
      <c r="D234" s="70"/>
      <c r="F234" s="69"/>
      <c r="I234" s="70"/>
      <c r="L234" s="70"/>
      <c r="O234" s="70"/>
      <c r="R234" s="70"/>
      <c r="U234" s="70"/>
      <c r="X234" s="70"/>
      <c r="AA234" s="70"/>
      <c r="AD234" s="70"/>
      <c r="AG234" s="70"/>
      <c r="AJ234" s="70"/>
      <c r="AM234" s="70"/>
      <c r="AP234" s="70"/>
      <c r="AS234" s="70"/>
      <c r="AV234" s="70"/>
      <c r="AY234" s="70"/>
    </row>
    <row r="235" spans="2:51">
      <c r="B235" s="69"/>
      <c r="C235" s="69"/>
      <c r="D235" s="70"/>
      <c r="F235" s="69"/>
      <c r="I235" s="70"/>
      <c r="L235" s="70"/>
      <c r="O235" s="70"/>
      <c r="R235" s="70"/>
      <c r="U235" s="70"/>
      <c r="X235" s="70"/>
      <c r="AA235" s="70"/>
      <c r="AD235" s="70"/>
      <c r="AG235" s="70"/>
      <c r="AJ235" s="70"/>
      <c r="AM235" s="70"/>
      <c r="AP235" s="70"/>
      <c r="AS235" s="70"/>
      <c r="AV235" s="70"/>
      <c r="AY235" s="70"/>
    </row>
    <row r="236" spans="2:51">
      <c r="B236" s="69"/>
      <c r="C236" s="69"/>
      <c r="D236" s="70"/>
      <c r="F236" s="69"/>
      <c r="I236" s="70"/>
      <c r="L236" s="70"/>
      <c r="O236" s="70"/>
      <c r="R236" s="70"/>
      <c r="U236" s="70"/>
      <c r="X236" s="70"/>
      <c r="AA236" s="70"/>
      <c r="AD236" s="70"/>
      <c r="AG236" s="70"/>
      <c r="AJ236" s="70"/>
      <c r="AM236" s="70"/>
      <c r="AP236" s="70"/>
      <c r="AS236" s="70"/>
      <c r="AV236" s="70"/>
      <c r="AY236" s="70"/>
    </row>
    <row r="237" spans="2:51">
      <c r="B237" s="69"/>
      <c r="C237" s="69"/>
      <c r="D237" s="70"/>
      <c r="F237" s="69"/>
      <c r="I237" s="70"/>
      <c r="L237" s="70"/>
      <c r="O237" s="70"/>
      <c r="R237" s="70"/>
      <c r="U237" s="70"/>
      <c r="X237" s="70"/>
      <c r="AA237" s="70"/>
      <c r="AD237" s="70"/>
      <c r="AG237" s="70"/>
      <c r="AJ237" s="70"/>
      <c r="AM237" s="70"/>
      <c r="AP237" s="70"/>
      <c r="AS237" s="70"/>
      <c r="AV237" s="70"/>
      <c r="AY237" s="70"/>
    </row>
    <row r="238" spans="2:51">
      <c r="B238" s="69"/>
      <c r="C238" s="69"/>
      <c r="D238" s="70"/>
      <c r="F238" s="69"/>
      <c r="I238" s="70"/>
      <c r="L238" s="70"/>
      <c r="O238" s="70"/>
      <c r="R238" s="70"/>
      <c r="U238" s="70"/>
      <c r="X238" s="70"/>
      <c r="AA238" s="70"/>
      <c r="AD238" s="70"/>
      <c r="AG238" s="70"/>
      <c r="AJ238" s="70"/>
      <c r="AM238" s="70"/>
      <c r="AP238" s="70"/>
      <c r="AS238" s="70"/>
      <c r="AV238" s="70"/>
      <c r="AY238" s="70"/>
    </row>
    <row r="239" spans="2:51">
      <c r="B239" s="69"/>
      <c r="C239" s="69"/>
      <c r="D239" s="70"/>
      <c r="F239" s="69"/>
      <c r="I239" s="70"/>
      <c r="L239" s="70"/>
      <c r="O239" s="70"/>
      <c r="R239" s="70"/>
      <c r="U239" s="70"/>
      <c r="X239" s="70"/>
      <c r="AA239" s="70"/>
      <c r="AD239" s="70"/>
      <c r="AG239" s="70"/>
      <c r="AJ239" s="70"/>
      <c r="AM239" s="70"/>
      <c r="AP239" s="70"/>
      <c r="AS239" s="70"/>
      <c r="AV239" s="70"/>
      <c r="AY239" s="70"/>
    </row>
    <row r="240" spans="2:51">
      <c r="B240" s="69"/>
      <c r="C240" s="69"/>
      <c r="D240" s="70"/>
      <c r="F240" s="69"/>
      <c r="I240" s="70"/>
      <c r="L240" s="70"/>
      <c r="O240" s="70"/>
      <c r="R240" s="70"/>
      <c r="U240" s="70"/>
      <c r="X240" s="70"/>
      <c r="AA240" s="70"/>
      <c r="AD240" s="70"/>
      <c r="AG240" s="70"/>
      <c r="AJ240" s="70"/>
      <c r="AM240" s="70"/>
      <c r="AP240" s="70"/>
      <c r="AS240" s="70"/>
      <c r="AV240" s="70"/>
      <c r="AY240" s="70"/>
    </row>
    <row r="241" spans="2:51">
      <c r="B241" s="69"/>
      <c r="C241" s="69"/>
      <c r="D241" s="70"/>
      <c r="F241" s="69"/>
      <c r="I241" s="70"/>
      <c r="L241" s="70"/>
      <c r="O241" s="70"/>
      <c r="R241" s="70"/>
      <c r="U241" s="70"/>
      <c r="X241" s="70"/>
      <c r="AA241" s="70"/>
      <c r="AD241" s="70"/>
      <c r="AG241" s="70"/>
      <c r="AJ241" s="70"/>
      <c r="AM241" s="70"/>
      <c r="AP241" s="70"/>
      <c r="AS241" s="70"/>
      <c r="AV241" s="70"/>
      <c r="AY241" s="70"/>
    </row>
    <row r="242" spans="2:51">
      <c r="B242" s="69"/>
      <c r="C242" s="69"/>
      <c r="D242" s="70"/>
      <c r="F242" s="69"/>
      <c r="I242" s="70"/>
      <c r="L242" s="70"/>
      <c r="O242" s="70"/>
      <c r="R242" s="70"/>
      <c r="U242" s="70"/>
      <c r="X242" s="70"/>
      <c r="AA242" s="70"/>
      <c r="AD242" s="70"/>
      <c r="AG242" s="70"/>
      <c r="AJ242" s="70"/>
      <c r="AM242" s="70"/>
      <c r="AP242" s="70"/>
      <c r="AS242" s="70"/>
      <c r="AV242" s="70"/>
      <c r="AY242" s="70"/>
    </row>
    <row r="243" spans="2:51">
      <c r="B243" s="69"/>
      <c r="C243" s="69"/>
      <c r="D243" s="70"/>
      <c r="F243" s="69"/>
      <c r="I243" s="70"/>
      <c r="L243" s="70"/>
      <c r="O243" s="70"/>
      <c r="R243" s="70"/>
      <c r="U243" s="70"/>
      <c r="X243" s="70"/>
      <c r="AA243" s="70"/>
      <c r="AD243" s="70"/>
      <c r="AG243" s="70"/>
      <c r="AJ243" s="70"/>
      <c r="AM243" s="70"/>
      <c r="AP243" s="70"/>
      <c r="AS243" s="70"/>
      <c r="AV243" s="70"/>
      <c r="AY243" s="70"/>
    </row>
    <row r="244" spans="2:51">
      <c r="B244" s="69"/>
      <c r="C244" s="69"/>
      <c r="D244" s="70"/>
      <c r="F244" s="69"/>
      <c r="I244" s="70"/>
      <c r="L244" s="70"/>
      <c r="O244" s="70"/>
      <c r="R244" s="70"/>
      <c r="U244" s="70"/>
      <c r="X244" s="70"/>
      <c r="AA244" s="70"/>
      <c r="AD244" s="70"/>
      <c r="AG244" s="70"/>
      <c r="AJ244" s="70"/>
      <c r="AM244" s="70"/>
      <c r="AP244" s="70"/>
      <c r="AS244" s="70"/>
      <c r="AV244" s="70"/>
      <c r="AY244" s="70"/>
    </row>
    <row r="245" spans="2:51">
      <c r="B245" s="69"/>
      <c r="C245" s="69"/>
      <c r="D245" s="70"/>
      <c r="F245" s="69"/>
      <c r="I245" s="70"/>
      <c r="L245" s="70"/>
      <c r="O245" s="70"/>
      <c r="R245" s="70"/>
      <c r="U245" s="70"/>
      <c r="X245" s="70"/>
      <c r="AA245" s="70"/>
      <c r="AD245" s="70"/>
      <c r="AG245" s="70"/>
      <c r="AJ245" s="70"/>
      <c r="AM245" s="70"/>
      <c r="AP245" s="70"/>
      <c r="AS245" s="70"/>
      <c r="AV245" s="70"/>
      <c r="AY245" s="70"/>
    </row>
    <row r="246" spans="2:51">
      <c r="B246" s="69"/>
      <c r="C246" s="69"/>
      <c r="D246" s="70"/>
      <c r="F246" s="69"/>
      <c r="I246" s="70"/>
      <c r="L246" s="70"/>
      <c r="O246" s="70"/>
      <c r="R246" s="70"/>
      <c r="U246" s="70"/>
      <c r="X246" s="70"/>
      <c r="AA246" s="70"/>
      <c r="AD246" s="70"/>
      <c r="AG246" s="70"/>
      <c r="AJ246" s="70"/>
      <c r="AM246" s="70"/>
      <c r="AP246" s="70"/>
      <c r="AS246" s="70"/>
      <c r="AV246" s="70"/>
      <c r="AY246" s="70"/>
    </row>
    <row r="247" spans="2:51">
      <c r="B247" s="69"/>
      <c r="C247" s="69"/>
      <c r="D247" s="70"/>
      <c r="F247" s="69"/>
      <c r="I247" s="70"/>
      <c r="L247" s="70"/>
      <c r="O247" s="70"/>
      <c r="R247" s="70"/>
      <c r="U247" s="70"/>
      <c r="X247" s="70"/>
      <c r="AA247" s="70"/>
      <c r="AD247" s="70"/>
      <c r="AG247" s="70"/>
      <c r="AJ247" s="70"/>
      <c r="AM247" s="70"/>
      <c r="AP247" s="70"/>
      <c r="AS247" s="70"/>
      <c r="AV247" s="70"/>
      <c r="AY247" s="70"/>
    </row>
    <row r="248" spans="2:51">
      <c r="B248" s="69"/>
      <c r="C248" s="69"/>
      <c r="D248" s="70"/>
      <c r="F248" s="69"/>
      <c r="I248" s="70"/>
      <c r="L248" s="70"/>
      <c r="O248" s="70"/>
      <c r="R248" s="70"/>
      <c r="U248" s="70"/>
      <c r="X248" s="70"/>
      <c r="AA248" s="70"/>
      <c r="AD248" s="70"/>
      <c r="AG248" s="70"/>
      <c r="AJ248" s="70"/>
      <c r="AM248" s="70"/>
      <c r="AP248" s="70"/>
      <c r="AS248" s="70"/>
      <c r="AV248" s="70"/>
      <c r="AY248" s="70"/>
    </row>
    <row r="249" spans="2:51">
      <c r="B249" s="69"/>
      <c r="C249" s="69"/>
      <c r="D249" s="70"/>
      <c r="F249" s="69"/>
      <c r="I249" s="70"/>
      <c r="L249" s="70"/>
      <c r="O249" s="70"/>
      <c r="R249" s="70"/>
      <c r="U249" s="70"/>
      <c r="X249" s="70"/>
      <c r="AA249" s="70"/>
      <c r="AD249" s="70"/>
      <c r="AG249" s="70"/>
      <c r="AJ249" s="70"/>
      <c r="AM249" s="70"/>
      <c r="AP249" s="70"/>
      <c r="AS249" s="70"/>
      <c r="AV249" s="70"/>
      <c r="AY249" s="70"/>
    </row>
    <row r="250" spans="2:51">
      <c r="B250" s="69"/>
      <c r="C250" s="69"/>
      <c r="D250" s="70"/>
      <c r="F250" s="69"/>
      <c r="I250" s="70"/>
      <c r="L250" s="70"/>
      <c r="O250" s="70"/>
      <c r="R250" s="70"/>
      <c r="U250" s="70"/>
      <c r="X250" s="70"/>
      <c r="AA250" s="70"/>
      <c r="AD250" s="70"/>
      <c r="AG250" s="70"/>
      <c r="AJ250" s="70"/>
      <c r="AM250" s="70"/>
      <c r="AP250" s="70"/>
      <c r="AS250" s="70"/>
      <c r="AV250" s="70"/>
      <c r="AY250" s="70"/>
    </row>
    <row r="251" spans="2:51">
      <c r="B251" s="69"/>
      <c r="C251" s="69"/>
      <c r="D251" s="70"/>
      <c r="F251" s="69"/>
      <c r="I251" s="70"/>
      <c r="L251" s="70"/>
      <c r="O251" s="70"/>
      <c r="R251" s="70"/>
      <c r="U251" s="70"/>
      <c r="X251" s="70"/>
      <c r="AA251" s="70"/>
      <c r="AD251" s="70"/>
      <c r="AG251" s="70"/>
      <c r="AJ251" s="70"/>
      <c r="AM251" s="70"/>
      <c r="AP251" s="70"/>
      <c r="AS251" s="70"/>
      <c r="AV251" s="70"/>
      <c r="AY251" s="70"/>
    </row>
    <row r="252" spans="2:51">
      <c r="B252" s="69"/>
      <c r="C252" s="69"/>
      <c r="D252" s="70"/>
      <c r="F252" s="69"/>
      <c r="I252" s="70"/>
      <c r="L252" s="70"/>
      <c r="O252" s="70"/>
      <c r="R252" s="70"/>
      <c r="U252" s="70"/>
      <c r="X252" s="70"/>
      <c r="AA252" s="70"/>
      <c r="AD252" s="70"/>
      <c r="AG252" s="70"/>
      <c r="AJ252" s="70"/>
      <c r="AM252" s="70"/>
      <c r="AP252" s="70"/>
      <c r="AS252" s="70"/>
      <c r="AV252" s="70"/>
      <c r="AY252" s="70"/>
    </row>
    <row r="253" spans="2:51">
      <c r="B253" s="69"/>
      <c r="C253" s="69"/>
      <c r="D253" s="70"/>
      <c r="F253" s="69"/>
      <c r="I253" s="70"/>
      <c r="L253" s="70"/>
      <c r="O253" s="70"/>
      <c r="R253" s="70"/>
      <c r="U253" s="70"/>
      <c r="X253" s="70"/>
      <c r="AA253" s="70"/>
      <c r="AD253" s="70"/>
      <c r="AG253" s="70"/>
      <c r="AJ253" s="70"/>
      <c r="AM253" s="70"/>
      <c r="AP253" s="70"/>
      <c r="AS253" s="70"/>
      <c r="AV253" s="70"/>
      <c r="AY253" s="70"/>
    </row>
    <row r="254" spans="2:51">
      <c r="B254" s="69"/>
      <c r="C254" s="69"/>
      <c r="D254" s="70"/>
      <c r="F254" s="69"/>
      <c r="I254" s="70"/>
      <c r="L254" s="70"/>
      <c r="O254" s="70"/>
      <c r="R254" s="70"/>
      <c r="U254" s="70"/>
      <c r="X254" s="70"/>
      <c r="AA254" s="70"/>
      <c r="AD254" s="70"/>
      <c r="AG254" s="70"/>
      <c r="AJ254" s="70"/>
      <c r="AM254" s="70"/>
      <c r="AP254" s="70"/>
      <c r="AS254" s="70"/>
      <c r="AV254" s="70"/>
      <c r="AY254" s="70"/>
    </row>
    <row r="255" spans="2:51">
      <c r="B255" s="69"/>
      <c r="C255" s="69"/>
      <c r="D255" s="70"/>
      <c r="F255" s="69"/>
      <c r="I255" s="70"/>
      <c r="L255" s="70"/>
      <c r="O255" s="70"/>
      <c r="R255" s="70"/>
      <c r="U255" s="70"/>
      <c r="X255" s="70"/>
      <c r="AA255" s="70"/>
      <c r="AD255" s="70"/>
      <c r="AG255" s="70"/>
      <c r="AJ255" s="70"/>
      <c r="AM255" s="70"/>
      <c r="AP255" s="70"/>
      <c r="AS255" s="70"/>
      <c r="AV255" s="70"/>
      <c r="AY255" s="70"/>
    </row>
    <row r="256" spans="2:51">
      <c r="B256" s="69"/>
      <c r="C256" s="69"/>
      <c r="D256" s="70"/>
      <c r="F256" s="69"/>
      <c r="I256" s="70"/>
      <c r="L256" s="70"/>
      <c r="O256" s="70"/>
      <c r="R256" s="70"/>
      <c r="U256" s="70"/>
      <c r="X256" s="70"/>
      <c r="AA256" s="70"/>
      <c r="AD256" s="70"/>
      <c r="AG256" s="70"/>
      <c r="AJ256" s="70"/>
      <c r="AM256" s="70"/>
      <c r="AP256" s="70"/>
      <c r="AS256" s="70"/>
      <c r="AV256" s="70"/>
      <c r="AY256" s="70"/>
    </row>
    <row r="257" spans="2:51">
      <c r="B257" s="69"/>
      <c r="C257" s="69"/>
      <c r="D257" s="70"/>
      <c r="F257" s="69"/>
      <c r="I257" s="70"/>
      <c r="L257" s="70"/>
      <c r="O257" s="70"/>
      <c r="R257" s="70"/>
      <c r="U257" s="70"/>
      <c r="X257" s="70"/>
      <c r="AA257" s="70"/>
      <c r="AD257" s="70"/>
      <c r="AG257" s="70"/>
      <c r="AJ257" s="70"/>
      <c r="AM257" s="70"/>
      <c r="AP257" s="70"/>
      <c r="AS257" s="70"/>
      <c r="AV257" s="70"/>
      <c r="AY257" s="70"/>
    </row>
    <row r="258" spans="2:51">
      <c r="B258" s="69"/>
      <c r="C258" s="69"/>
      <c r="D258" s="70"/>
      <c r="F258" s="69"/>
      <c r="I258" s="70"/>
      <c r="L258" s="70"/>
      <c r="O258" s="70"/>
      <c r="R258" s="70"/>
      <c r="U258" s="70"/>
      <c r="X258" s="70"/>
      <c r="AA258" s="70"/>
      <c r="AD258" s="70"/>
      <c r="AG258" s="70"/>
      <c r="AJ258" s="70"/>
      <c r="AM258" s="70"/>
      <c r="AP258" s="70"/>
      <c r="AS258" s="70"/>
      <c r="AV258" s="70"/>
      <c r="AY258" s="70"/>
    </row>
    <row r="259" spans="2:51">
      <c r="B259" s="69"/>
      <c r="C259" s="69"/>
      <c r="D259" s="70"/>
      <c r="F259" s="69"/>
      <c r="I259" s="70"/>
      <c r="L259" s="70"/>
      <c r="O259" s="70"/>
      <c r="R259" s="70"/>
      <c r="U259" s="70"/>
      <c r="X259" s="70"/>
      <c r="AA259" s="70"/>
      <c r="AD259" s="70"/>
      <c r="AG259" s="70"/>
      <c r="AJ259" s="70"/>
      <c r="AM259" s="70"/>
      <c r="AP259" s="70"/>
      <c r="AS259" s="70"/>
      <c r="AV259" s="70"/>
      <c r="AY259" s="70"/>
    </row>
    <row r="260" spans="2:51">
      <c r="B260" s="69"/>
      <c r="C260" s="69"/>
      <c r="D260" s="70"/>
      <c r="F260" s="69"/>
      <c r="I260" s="70"/>
      <c r="L260" s="70"/>
      <c r="O260" s="70"/>
      <c r="R260" s="70"/>
      <c r="U260" s="70"/>
      <c r="X260" s="70"/>
      <c r="AA260" s="70"/>
      <c r="AD260" s="70"/>
      <c r="AG260" s="70"/>
      <c r="AJ260" s="70"/>
      <c r="AM260" s="70"/>
      <c r="AP260" s="70"/>
      <c r="AS260" s="70"/>
      <c r="AV260" s="70"/>
      <c r="AY260" s="70"/>
    </row>
    <row r="261" spans="2:51">
      <c r="B261" s="69"/>
      <c r="C261" s="69"/>
      <c r="D261" s="70"/>
      <c r="F261" s="69"/>
      <c r="I261" s="70"/>
      <c r="L261" s="70"/>
      <c r="O261" s="70"/>
      <c r="R261" s="70"/>
      <c r="U261" s="70"/>
      <c r="X261" s="70"/>
      <c r="AA261" s="70"/>
      <c r="AD261" s="70"/>
      <c r="AG261" s="70"/>
      <c r="AJ261" s="70"/>
      <c r="AM261" s="70"/>
      <c r="AP261" s="70"/>
      <c r="AS261" s="70"/>
      <c r="AV261" s="70"/>
      <c r="AY261" s="70"/>
    </row>
    <row r="262" spans="2:51">
      <c r="B262" s="69"/>
      <c r="C262" s="69"/>
      <c r="D262" s="70"/>
      <c r="F262" s="69"/>
      <c r="I262" s="70"/>
      <c r="L262" s="70"/>
      <c r="O262" s="70"/>
      <c r="R262" s="70"/>
      <c r="U262" s="70"/>
      <c r="X262" s="70"/>
      <c r="AA262" s="70"/>
      <c r="AD262" s="70"/>
      <c r="AG262" s="70"/>
      <c r="AJ262" s="70"/>
      <c r="AM262" s="70"/>
      <c r="AP262" s="70"/>
      <c r="AS262" s="70"/>
      <c r="AV262" s="70"/>
      <c r="AY262" s="70"/>
    </row>
    <row r="263" spans="2:51">
      <c r="B263" s="69"/>
      <c r="C263" s="69"/>
      <c r="D263" s="70"/>
      <c r="F263" s="69"/>
      <c r="I263" s="70"/>
      <c r="L263" s="70"/>
      <c r="O263" s="70"/>
      <c r="R263" s="70"/>
      <c r="U263" s="70"/>
      <c r="X263" s="70"/>
      <c r="AA263" s="70"/>
      <c r="AD263" s="70"/>
      <c r="AG263" s="70"/>
      <c r="AJ263" s="70"/>
      <c r="AM263" s="70"/>
      <c r="AP263" s="70"/>
      <c r="AS263" s="70"/>
      <c r="AV263" s="70"/>
      <c r="AY263" s="70"/>
    </row>
    <row r="264" spans="2:51">
      <c r="B264" s="69"/>
      <c r="C264" s="69"/>
      <c r="D264" s="70"/>
      <c r="F264" s="69"/>
      <c r="I264" s="70"/>
      <c r="L264" s="70"/>
      <c r="O264" s="70"/>
      <c r="R264" s="70"/>
      <c r="U264" s="70"/>
      <c r="X264" s="70"/>
      <c r="AA264" s="70"/>
      <c r="AD264" s="70"/>
      <c r="AG264" s="70"/>
      <c r="AJ264" s="70"/>
      <c r="AM264" s="70"/>
      <c r="AP264" s="70"/>
      <c r="AS264" s="70"/>
      <c r="AV264" s="70"/>
      <c r="AY264" s="70"/>
    </row>
    <row r="265" spans="2:51">
      <c r="B265" s="69"/>
      <c r="C265" s="69"/>
      <c r="D265" s="70"/>
      <c r="F265" s="69"/>
      <c r="I265" s="70"/>
      <c r="L265" s="70"/>
      <c r="O265" s="70"/>
      <c r="R265" s="70"/>
      <c r="U265" s="70"/>
      <c r="X265" s="70"/>
      <c r="AA265" s="70"/>
      <c r="AD265" s="70"/>
      <c r="AG265" s="70"/>
      <c r="AJ265" s="70"/>
      <c r="AM265" s="70"/>
      <c r="AP265" s="70"/>
      <c r="AS265" s="70"/>
      <c r="AV265" s="70"/>
      <c r="AY265" s="70"/>
    </row>
    <row r="266" spans="2:51">
      <c r="B266" s="69"/>
      <c r="C266" s="69"/>
      <c r="D266" s="70"/>
      <c r="F266" s="69"/>
      <c r="I266" s="70"/>
      <c r="L266" s="70"/>
      <c r="O266" s="70"/>
      <c r="R266" s="70"/>
      <c r="U266" s="70"/>
      <c r="X266" s="70"/>
      <c r="AA266" s="70"/>
      <c r="AD266" s="70"/>
      <c r="AG266" s="70"/>
      <c r="AJ266" s="70"/>
      <c r="AM266" s="70"/>
      <c r="AP266" s="70"/>
      <c r="AS266" s="70"/>
      <c r="AV266" s="70"/>
      <c r="AY266" s="70"/>
    </row>
    <row r="267" spans="2:51">
      <c r="B267" s="69"/>
      <c r="C267" s="69"/>
      <c r="D267" s="70"/>
      <c r="F267" s="69"/>
      <c r="I267" s="70"/>
      <c r="L267" s="70"/>
      <c r="O267" s="70"/>
      <c r="R267" s="70"/>
      <c r="U267" s="70"/>
      <c r="X267" s="70"/>
      <c r="AA267" s="70"/>
      <c r="AD267" s="70"/>
      <c r="AG267" s="70"/>
      <c r="AJ267" s="70"/>
      <c r="AM267" s="70"/>
      <c r="AP267" s="70"/>
      <c r="AS267" s="70"/>
      <c r="AV267" s="70"/>
      <c r="AY267" s="70"/>
    </row>
    <row r="268" spans="2:51">
      <c r="B268" s="69"/>
      <c r="C268" s="69"/>
      <c r="D268" s="70"/>
      <c r="F268" s="69"/>
      <c r="I268" s="70"/>
      <c r="L268" s="70"/>
      <c r="O268" s="70"/>
      <c r="R268" s="70"/>
      <c r="U268" s="70"/>
      <c r="X268" s="70"/>
      <c r="AA268" s="70"/>
      <c r="AD268" s="70"/>
      <c r="AG268" s="70"/>
      <c r="AJ268" s="70"/>
      <c r="AM268" s="70"/>
      <c r="AP268" s="70"/>
      <c r="AS268" s="70"/>
      <c r="AV268" s="70"/>
      <c r="AY268" s="70"/>
    </row>
    <row r="269" spans="2:51">
      <c r="B269" s="69"/>
      <c r="C269" s="69"/>
      <c r="D269" s="70"/>
      <c r="F269" s="69"/>
      <c r="I269" s="70"/>
      <c r="L269" s="70"/>
      <c r="O269" s="70"/>
      <c r="R269" s="70"/>
      <c r="U269" s="70"/>
      <c r="X269" s="70"/>
      <c r="AA269" s="70"/>
      <c r="AD269" s="70"/>
      <c r="AG269" s="70"/>
      <c r="AJ269" s="70"/>
      <c r="AM269" s="70"/>
      <c r="AP269" s="70"/>
      <c r="AS269" s="70"/>
      <c r="AV269" s="70"/>
      <c r="AY269" s="70"/>
    </row>
    <row r="270" spans="2:51">
      <c r="B270" s="69"/>
      <c r="C270" s="69"/>
      <c r="D270" s="70"/>
      <c r="F270" s="69"/>
      <c r="I270" s="70"/>
      <c r="L270" s="70"/>
      <c r="O270" s="70"/>
      <c r="R270" s="70"/>
      <c r="U270" s="70"/>
      <c r="X270" s="70"/>
      <c r="AA270" s="70"/>
      <c r="AD270" s="70"/>
      <c r="AG270" s="70"/>
      <c r="AJ270" s="70"/>
      <c r="AM270" s="70"/>
      <c r="AP270" s="70"/>
      <c r="AS270" s="70"/>
      <c r="AV270" s="70"/>
      <c r="AY270" s="70"/>
    </row>
    <row r="271" spans="2:51">
      <c r="B271" s="69"/>
      <c r="C271" s="69"/>
      <c r="D271" s="70"/>
      <c r="F271" s="69"/>
      <c r="I271" s="70"/>
      <c r="L271" s="70"/>
      <c r="O271" s="70"/>
      <c r="R271" s="70"/>
      <c r="U271" s="70"/>
      <c r="X271" s="70"/>
      <c r="AA271" s="70"/>
      <c r="AD271" s="70"/>
      <c r="AG271" s="70"/>
      <c r="AJ271" s="70"/>
      <c r="AM271" s="70"/>
      <c r="AP271" s="70"/>
      <c r="AS271" s="70"/>
      <c r="AV271" s="70"/>
      <c r="AY271" s="70"/>
    </row>
    <row r="272" spans="2:51">
      <c r="B272" s="69"/>
      <c r="C272" s="69"/>
      <c r="D272" s="70"/>
      <c r="F272" s="69"/>
      <c r="I272" s="70"/>
      <c r="L272" s="70"/>
      <c r="O272" s="70"/>
      <c r="R272" s="70"/>
      <c r="U272" s="70"/>
      <c r="X272" s="70"/>
      <c r="AA272" s="70"/>
      <c r="AD272" s="70"/>
      <c r="AG272" s="70"/>
      <c r="AJ272" s="70"/>
      <c r="AM272" s="70"/>
      <c r="AP272" s="70"/>
      <c r="AS272" s="70"/>
      <c r="AV272" s="70"/>
      <c r="AY272" s="70"/>
    </row>
    <row r="273" spans="2:51">
      <c r="B273" s="69"/>
      <c r="C273" s="69"/>
      <c r="D273" s="70"/>
      <c r="F273" s="69"/>
      <c r="I273" s="70"/>
      <c r="L273" s="70"/>
      <c r="O273" s="70"/>
      <c r="R273" s="70"/>
      <c r="U273" s="70"/>
      <c r="X273" s="70"/>
      <c r="AA273" s="70"/>
      <c r="AD273" s="70"/>
      <c r="AG273" s="70"/>
      <c r="AJ273" s="70"/>
      <c r="AM273" s="70"/>
      <c r="AP273" s="70"/>
      <c r="AS273" s="70"/>
      <c r="AV273" s="70"/>
      <c r="AY273" s="70"/>
    </row>
    <row r="274" spans="2:51">
      <c r="B274" s="69"/>
      <c r="C274" s="69"/>
      <c r="D274" s="70"/>
      <c r="F274" s="69"/>
      <c r="I274" s="70"/>
      <c r="L274" s="70"/>
      <c r="O274" s="70"/>
      <c r="R274" s="70"/>
      <c r="U274" s="70"/>
      <c r="X274" s="70"/>
      <c r="AA274" s="70"/>
      <c r="AD274" s="70"/>
      <c r="AG274" s="70"/>
      <c r="AJ274" s="70"/>
      <c r="AM274" s="70"/>
      <c r="AP274" s="70"/>
      <c r="AS274" s="70"/>
      <c r="AV274" s="70"/>
      <c r="AY274" s="70"/>
    </row>
    <row r="275" spans="2:51">
      <c r="B275" s="69"/>
      <c r="C275" s="69"/>
      <c r="D275" s="70"/>
      <c r="F275" s="69"/>
      <c r="I275" s="70"/>
      <c r="L275" s="70"/>
      <c r="O275" s="70"/>
      <c r="R275" s="70"/>
      <c r="U275" s="70"/>
      <c r="X275" s="70"/>
      <c r="AA275" s="70"/>
      <c r="AD275" s="70"/>
      <c r="AG275" s="70"/>
      <c r="AJ275" s="70"/>
      <c r="AM275" s="70"/>
      <c r="AP275" s="70"/>
      <c r="AS275" s="70"/>
      <c r="AV275" s="70"/>
      <c r="AY275" s="70"/>
    </row>
    <row r="276" spans="2:51">
      <c r="B276" s="69"/>
      <c r="C276" s="69"/>
      <c r="D276" s="70"/>
      <c r="F276" s="69"/>
      <c r="I276" s="70"/>
      <c r="L276" s="70"/>
      <c r="O276" s="70"/>
      <c r="R276" s="70"/>
      <c r="U276" s="70"/>
      <c r="X276" s="70"/>
      <c r="AA276" s="70"/>
      <c r="AD276" s="70"/>
      <c r="AG276" s="70"/>
      <c r="AJ276" s="70"/>
      <c r="AM276" s="70"/>
      <c r="AP276" s="70"/>
      <c r="AS276" s="70"/>
      <c r="AV276" s="70"/>
      <c r="AY276" s="70"/>
    </row>
    <row r="277" spans="2:51">
      <c r="B277" s="69"/>
      <c r="C277" s="69"/>
      <c r="D277" s="70"/>
      <c r="F277" s="69"/>
      <c r="I277" s="70"/>
      <c r="L277" s="70"/>
      <c r="O277" s="70"/>
      <c r="R277" s="70"/>
      <c r="U277" s="70"/>
      <c r="X277" s="70"/>
      <c r="AA277" s="70"/>
      <c r="AD277" s="70"/>
      <c r="AG277" s="70"/>
      <c r="AJ277" s="70"/>
      <c r="AM277" s="70"/>
      <c r="AP277" s="70"/>
      <c r="AS277" s="70"/>
      <c r="AV277" s="70"/>
      <c r="AY277" s="70"/>
    </row>
    <row r="278" spans="2:51">
      <c r="B278" s="69"/>
      <c r="C278" s="69"/>
      <c r="D278" s="70"/>
      <c r="F278" s="69"/>
      <c r="I278" s="70"/>
      <c r="L278" s="70"/>
      <c r="O278" s="70"/>
      <c r="R278" s="70"/>
      <c r="U278" s="70"/>
      <c r="X278" s="70"/>
      <c r="AA278" s="70"/>
      <c r="AD278" s="70"/>
      <c r="AG278" s="70"/>
      <c r="AJ278" s="70"/>
      <c r="AM278" s="70"/>
      <c r="AP278" s="70"/>
      <c r="AS278" s="70"/>
      <c r="AV278" s="70"/>
      <c r="AY278" s="70"/>
    </row>
    <row r="279" spans="2:51">
      <c r="B279" s="69"/>
      <c r="C279" s="69"/>
      <c r="D279" s="70"/>
      <c r="F279" s="69"/>
      <c r="I279" s="70"/>
      <c r="L279" s="70"/>
      <c r="O279" s="70"/>
      <c r="R279" s="70"/>
      <c r="U279" s="70"/>
      <c r="X279" s="70"/>
      <c r="AA279" s="70"/>
      <c r="AD279" s="70"/>
      <c r="AG279" s="70"/>
      <c r="AJ279" s="70"/>
      <c r="AM279" s="70"/>
      <c r="AP279" s="70"/>
      <c r="AS279" s="70"/>
      <c r="AV279" s="70"/>
      <c r="AY279" s="70"/>
    </row>
    <row r="280" spans="2:51">
      <c r="B280" s="69"/>
      <c r="C280" s="69"/>
      <c r="D280" s="70"/>
      <c r="F280" s="69"/>
      <c r="I280" s="70"/>
      <c r="L280" s="70"/>
      <c r="O280" s="70"/>
      <c r="R280" s="70"/>
      <c r="U280" s="70"/>
      <c r="X280" s="70"/>
      <c r="AA280" s="70"/>
      <c r="AD280" s="70"/>
      <c r="AG280" s="70"/>
      <c r="AJ280" s="70"/>
      <c r="AM280" s="70"/>
      <c r="AP280" s="70"/>
      <c r="AS280" s="70"/>
      <c r="AV280" s="70"/>
      <c r="AY280" s="70"/>
    </row>
    <row r="281" spans="2:51">
      <c r="B281" s="69"/>
      <c r="C281" s="69"/>
      <c r="D281" s="70"/>
      <c r="F281" s="69"/>
      <c r="I281" s="70"/>
      <c r="L281" s="70"/>
      <c r="O281" s="70"/>
      <c r="R281" s="70"/>
      <c r="U281" s="70"/>
      <c r="X281" s="70"/>
      <c r="AA281" s="70"/>
      <c r="AD281" s="70"/>
      <c r="AG281" s="70"/>
      <c r="AJ281" s="70"/>
      <c r="AM281" s="70"/>
      <c r="AP281" s="70"/>
      <c r="AS281" s="70"/>
      <c r="AV281" s="70"/>
      <c r="AY281" s="70"/>
    </row>
    <row r="282" spans="2:51">
      <c r="B282" s="69"/>
      <c r="C282" s="69"/>
      <c r="D282" s="70"/>
      <c r="F282" s="69"/>
      <c r="I282" s="70"/>
      <c r="L282" s="70"/>
      <c r="O282" s="70"/>
      <c r="R282" s="70"/>
      <c r="U282" s="70"/>
      <c r="X282" s="70"/>
      <c r="AA282" s="70"/>
      <c r="AD282" s="70"/>
      <c r="AG282" s="70"/>
      <c r="AJ282" s="70"/>
      <c r="AM282" s="70"/>
      <c r="AP282" s="70"/>
      <c r="AS282" s="70"/>
      <c r="AV282" s="70"/>
      <c r="AY282" s="70"/>
    </row>
    <row r="283" spans="2:51">
      <c r="B283" s="69"/>
      <c r="C283" s="69"/>
      <c r="D283" s="70"/>
      <c r="F283" s="69"/>
      <c r="I283" s="70"/>
      <c r="L283" s="70"/>
      <c r="O283" s="70"/>
      <c r="R283" s="70"/>
      <c r="U283" s="70"/>
      <c r="X283" s="70"/>
      <c r="AA283" s="70"/>
      <c r="AD283" s="70"/>
      <c r="AG283" s="70"/>
      <c r="AJ283" s="70"/>
      <c r="AM283" s="70"/>
      <c r="AP283" s="70"/>
      <c r="AS283" s="70"/>
      <c r="AV283" s="70"/>
      <c r="AY283" s="70"/>
    </row>
    <row r="284" spans="2:51">
      <c r="B284" s="69"/>
      <c r="C284" s="69"/>
      <c r="D284" s="70"/>
      <c r="F284" s="69"/>
      <c r="I284" s="70"/>
      <c r="L284" s="70"/>
      <c r="O284" s="70"/>
      <c r="R284" s="70"/>
      <c r="U284" s="70"/>
      <c r="X284" s="70"/>
      <c r="AA284" s="70"/>
      <c r="AD284" s="70"/>
      <c r="AG284" s="70"/>
      <c r="AJ284" s="70"/>
      <c r="AM284" s="70"/>
      <c r="AP284" s="70"/>
      <c r="AS284" s="70"/>
      <c r="AV284" s="70"/>
      <c r="AY284" s="70"/>
    </row>
    <row r="285" spans="2:51">
      <c r="B285" s="69"/>
      <c r="C285" s="69"/>
      <c r="D285" s="70"/>
      <c r="F285" s="69"/>
      <c r="I285" s="70"/>
      <c r="L285" s="70"/>
      <c r="O285" s="70"/>
      <c r="R285" s="70"/>
      <c r="U285" s="70"/>
      <c r="X285" s="70"/>
      <c r="AA285" s="70"/>
      <c r="AD285" s="70"/>
      <c r="AG285" s="70"/>
      <c r="AJ285" s="70"/>
      <c r="AM285" s="70"/>
      <c r="AP285" s="70"/>
      <c r="AS285" s="70"/>
      <c r="AV285" s="70"/>
      <c r="AY285" s="70"/>
    </row>
    <row r="286" spans="2:51">
      <c r="B286" s="69"/>
      <c r="C286" s="69"/>
      <c r="D286" s="70"/>
      <c r="F286" s="69"/>
      <c r="I286" s="70"/>
      <c r="L286" s="70"/>
      <c r="O286" s="70"/>
      <c r="R286" s="70"/>
      <c r="U286" s="70"/>
      <c r="X286" s="70"/>
      <c r="AA286" s="70"/>
      <c r="AD286" s="70"/>
      <c r="AG286" s="70"/>
      <c r="AJ286" s="70"/>
      <c r="AM286" s="70"/>
      <c r="AP286" s="70"/>
      <c r="AS286" s="70"/>
      <c r="AV286" s="70"/>
      <c r="AY286" s="70"/>
    </row>
    <row r="287" spans="2:51">
      <c r="B287" s="69"/>
      <c r="C287" s="69"/>
      <c r="D287" s="70"/>
      <c r="F287" s="69"/>
      <c r="I287" s="70"/>
      <c r="L287" s="70"/>
      <c r="O287" s="70"/>
      <c r="R287" s="70"/>
      <c r="U287" s="70"/>
      <c r="X287" s="70"/>
      <c r="AA287" s="70"/>
      <c r="AD287" s="70"/>
      <c r="AG287" s="70"/>
      <c r="AJ287" s="70"/>
      <c r="AM287" s="70"/>
      <c r="AP287" s="70"/>
      <c r="AS287" s="70"/>
      <c r="AV287" s="70"/>
      <c r="AY287" s="70"/>
    </row>
    <row r="288" spans="2:51">
      <c r="B288" s="69"/>
      <c r="C288" s="69"/>
      <c r="D288" s="70"/>
      <c r="F288" s="69"/>
      <c r="I288" s="70"/>
      <c r="L288" s="70"/>
      <c r="O288" s="70"/>
      <c r="R288" s="70"/>
      <c r="U288" s="70"/>
      <c r="X288" s="70"/>
      <c r="AA288" s="70"/>
      <c r="AD288" s="70"/>
      <c r="AG288" s="70"/>
      <c r="AJ288" s="70"/>
      <c r="AM288" s="70"/>
      <c r="AP288" s="70"/>
      <c r="AS288" s="70"/>
      <c r="AV288" s="70"/>
      <c r="AY288" s="70"/>
    </row>
    <row r="289" spans="2:51">
      <c r="B289" s="69"/>
      <c r="C289" s="69"/>
      <c r="D289" s="70"/>
      <c r="F289" s="69"/>
      <c r="I289" s="70"/>
      <c r="L289" s="70"/>
      <c r="O289" s="70"/>
      <c r="R289" s="70"/>
      <c r="U289" s="70"/>
      <c r="X289" s="70"/>
      <c r="AA289" s="70"/>
      <c r="AD289" s="70"/>
      <c r="AG289" s="70"/>
      <c r="AJ289" s="70"/>
      <c r="AM289" s="70"/>
      <c r="AP289" s="70"/>
      <c r="AS289" s="70"/>
      <c r="AV289" s="70"/>
      <c r="AY289" s="70"/>
    </row>
    <row r="290" spans="2:51">
      <c r="B290" s="69"/>
      <c r="C290" s="69"/>
      <c r="D290" s="70"/>
      <c r="F290" s="69"/>
      <c r="I290" s="70"/>
      <c r="L290" s="70"/>
      <c r="O290" s="70"/>
      <c r="R290" s="70"/>
      <c r="U290" s="70"/>
      <c r="X290" s="70"/>
      <c r="AA290" s="70"/>
      <c r="AD290" s="70"/>
      <c r="AG290" s="70"/>
      <c r="AJ290" s="70"/>
      <c r="AM290" s="70"/>
      <c r="AP290" s="70"/>
      <c r="AS290" s="70"/>
      <c r="AV290" s="70"/>
      <c r="AY290" s="70"/>
    </row>
    <row r="291" spans="2:51">
      <c r="B291" s="69"/>
      <c r="C291" s="69"/>
      <c r="D291" s="70"/>
      <c r="F291" s="69"/>
      <c r="I291" s="70"/>
      <c r="L291" s="70"/>
      <c r="O291" s="70"/>
      <c r="R291" s="70"/>
      <c r="U291" s="70"/>
      <c r="X291" s="70"/>
      <c r="AA291" s="70"/>
      <c r="AD291" s="70"/>
      <c r="AG291" s="70"/>
      <c r="AJ291" s="70"/>
      <c r="AM291" s="70"/>
      <c r="AP291" s="70"/>
      <c r="AS291" s="70"/>
      <c r="AV291" s="70"/>
      <c r="AY291" s="70"/>
    </row>
    <row r="292" spans="2:51">
      <c r="B292" s="69"/>
      <c r="C292" s="69"/>
      <c r="D292" s="70"/>
      <c r="F292" s="69"/>
      <c r="I292" s="70"/>
      <c r="L292" s="70"/>
      <c r="O292" s="70"/>
      <c r="R292" s="70"/>
      <c r="U292" s="70"/>
      <c r="X292" s="70"/>
      <c r="AA292" s="70"/>
      <c r="AD292" s="70"/>
      <c r="AG292" s="70"/>
      <c r="AJ292" s="70"/>
      <c r="AM292" s="70"/>
      <c r="AP292" s="70"/>
      <c r="AS292" s="70"/>
      <c r="AV292" s="70"/>
      <c r="AY292" s="70"/>
    </row>
    <row r="293" spans="2:51">
      <c r="B293" s="69"/>
      <c r="C293" s="69"/>
      <c r="D293" s="70"/>
      <c r="F293" s="69"/>
      <c r="I293" s="70"/>
      <c r="L293" s="70"/>
      <c r="O293" s="70"/>
      <c r="R293" s="70"/>
      <c r="U293" s="70"/>
      <c r="X293" s="70"/>
      <c r="AA293" s="70"/>
      <c r="AD293" s="70"/>
      <c r="AG293" s="70"/>
      <c r="AJ293" s="70"/>
      <c r="AM293" s="70"/>
      <c r="AP293" s="70"/>
      <c r="AS293" s="70"/>
      <c r="AV293" s="70"/>
      <c r="AY293" s="70"/>
    </row>
    <row r="294" spans="2:51">
      <c r="B294" s="69"/>
      <c r="C294" s="69"/>
      <c r="D294" s="70"/>
      <c r="F294" s="69"/>
      <c r="I294" s="70"/>
      <c r="L294" s="70"/>
      <c r="O294" s="70"/>
      <c r="R294" s="70"/>
      <c r="U294" s="70"/>
      <c r="X294" s="70"/>
      <c r="AA294" s="70"/>
      <c r="AD294" s="70"/>
      <c r="AG294" s="70"/>
      <c r="AJ294" s="70"/>
      <c r="AM294" s="70"/>
      <c r="AP294" s="70"/>
      <c r="AS294" s="70"/>
      <c r="AV294" s="70"/>
      <c r="AY294" s="70"/>
    </row>
    <row r="295" spans="2:51">
      <c r="B295" s="69"/>
      <c r="C295" s="69"/>
      <c r="D295" s="70"/>
      <c r="F295" s="69"/>
      <c r="I295" s="70"/>
      <c r="L295" s="70"/>
      <c r="O295" s="70"/>
      <c r="R295" s="70"/>
      <c r="U295" s="70"/>
      <c r="X295" s="70"/>
      <c r="AA295" s="70"/>
      <c r="AD295" s="70"/>
      <c r="AG295" s="70"/>
      <c r="AJ295" s="70"/>
      <c r="AM295" s="70"/>
      <c r="AP295" s="70"/>
      <c r="AS295" s="70"/>
      <c r="AV295" s="70"/>
      <c r="AY295" s="70"/>
    </row>
    <row r="296" spans="2:51">
      <c r="B296" s="69"/>
      <c r="C296" s="69"/>
      <c r="D296" s="70"/>
      <c r="F296" s="69"/>
      <c r="I296" s="70"/>
      <c r="L296" s="70"/>
      <c r="O296" s="70"/>
      <c r="R296" s="70"/>
      <c r="U296" s="70"/>
      <c r="X296" s="70"/>
      <c r="AA296" s="70"/>
      <c r="AD296" s="70"/>
      <c r="AG296" s="70"/>
      <c r="AJ296" s="70"/>
      <c r="AM296" s="70"/>
      <c r="AP296" s="70"/>
      <c r="AS296" s="70"/>
      <c r="AV296" s="70"/>
      <c r="AY296" s="70"/>
    </row>
    <row r="297" spans="2:51">
      <c r="B297" s="69"/>
      <c r="C297" s="69"/>
      <c r="D297" s="70"/>
      <c r="F297" s="69"/>
      <c r="I297" s="70"/>
      <c r="L297" s="70"/>
      <c r="O297" s="70"/>
      <c r="R297" s="70"/>
      <c r="U297" s="70"/>
      <c r="X297" s="70"/>
      <c r="AA297" s="70"/>
      <c r="AD297" s="70"/>
      <c r="AG297" s="70"/>
      <c r="AJ297" s="70"/>
      <c r="AM297" s="70"/>
      <c r="AP297" s="70"/>
      <c r="AS297" s="70"/>
      <c r="AV297" s="70"/>
      <c r="AY297" s="70"/>
    </row>
    <row r="298" spans="2:51">
      <c r="B298" s="69"/>
      <c r="C298" s="69"/>
      <c r="D298" s="70"/>
      <c r="F298" s="69"/>
      <c r="I298" s="70"/>
      <c r="L298" s="70"/>
      <c r="O298" s="70"/>
      <c r="R298" s="70"/>
      <c r="U298" s="70"/>
      <c r="X298" s="70"/>
      <c r="AA298" s="70"/>
      <c r="AD298" s="70"/>
      <c r="AG298" s="70"/>
      <c r="AJ298" s="70"/>
      <c r="AM298" s="70"/>
      <c r="AP298" s="70"/>
      <c r="AS298" s="70"/>
      <c r="AV298" s="70"/>
      <c r="AY298" s="70"/>
    </row>
    <row r="299" spans="2:51">
      <c r="B299" s="69"/>
      <c r="C299" s="69"/>
      <c r="D299" s="70"/>
      <c r="F299" s="69"/>
      <c r="I299" s="70"/>
      <c r="L299" s="70"/>
      <c r="O299" s="70"/>
      <c r="R299" s="70"/>
      <c r="U299" s="70"/>
      <c r="X299" s="70"/>
      <c r="AA299" s="70"/>
      <c r="AD299" s="70"/>
      <c r="AG299" s="70"/>
      <c r="AJ299" s="70"/>
      <c r="AM299" s="70"/>
      <c r="AP299" s="70"/>
      <c r="AS299" s="70"/>
      <c r="AV299" s="70"/>
      <c r="AY299" s="70"/>
    </row>
    <row r="300" spans="2:51">
      <c r="B300" s="69"/>
      <c r="C300" s="69"/>
      <c r="D300" s="70"/>
      <c r="F300" s="69"/>
      <c r="I300" s="70"/>
      <c r="L300" s="70"/>
      <c r="O300" s="70"/>
      <c r="R300" s="70"/>
      <c r="U300" s="70"/>
      <c r="X300" s="70"/>
      <c r="AA300" s="70"/>
      <c r="AD300" s="70"/>
      <c r="AG300" s="70"/>
      <c r="AJ300" s="70"/>
      <c r="AM300" s="70"/>
      <c r="AP300" s="70"/>
      <c r="AS300" s="70"/>
      <c r="AV300" s="70"/>
      <c r="AY300" s="70"/>
    </row>
    <row r="301" spans="2:51">
      <c r="B301" s="69"/>
      <c r="C301" s="69"/>
      <c r="D301" s="70"/>
      <c r="F301" s="69"/>
      <c r="I301" s="70"/>
      <c r="L301" s="70"/>
      <c r="O301" s="70"/>
      <c r="R301" s="70"/>
      <c r="U301" s="70"/>
      <c r="X301" s="70"/>
      <c r="AA301" s="70"/>
      <c r="AD301" s="70"/>
      <c r="AG301" s="70"/>
      <c r="AJ301" s="70"/>
      <c r="AM301" s="70"/>
      <c r="AP301" s="70"/>
      <c r="AS301" s="70"/>
      <c r="AV301" s="70"/>
      <c r="AY301" s="70"/>
    </row>
    <row r="302" spans="2:51">
      <c r="B302" s="69"/>
      <c r="C302" s="69"/>
      <c r="D302" s="70"/>
      <c r="F302" s="69"/>
      <c r="I302" s="70"/>
      <c r="L302" s="70"/>
      <c r="O302" s="70"/>
      <c r="R302" s="70"/>
      <c r="U302" s="70"/>
      <c r="X302" s="70"/>
      <c r="AA302" s="70"/>
      <c r="AD302" s="70"/>
      <c r="AG302" s="70"/>
      <c r="AJ302" s="70"/>
      <c r="AM302" s="70"/>
      <c r="AP302" s="70"/>
      <c r="AS302" s="70"/>
      <c r="AV302" s="70"/>
      <c r="AY302" s="70"/>
    </row>
    <row r="303" spans="2:51">
      <c r="B303" s="69"/>
      <c r="C303" s="69"/>
      <c r="D303" s="70"/>
      <c r="F303" s="69"/>
      <c r="I303" s="70"/>
      <c r="L303" s="70"/>
      <c r="O303" s="70"/>
      <c r="R303" s="70"/>
      <c r="U303" s="70"/>
      <c r="X303" s="70"/>
      <c r="AA303" s="70"/>
      <c r="AD303" s="70"/>
      <c r="AG303" s="70"/>
      <c r="AJ303" s="70"/>
      <c r="AM303" s="70"/>
      <c r="AP303" s="70"/>
      <c r="AS303" s="70"/>
      <c r="AV303" s="70"/>
      <c r="AY303" s="70"/>
    </row>
    <row r="304" spans="2:51">
      <c r="B304" s="69"/>
      <c r="C304" s="69"/>
      <c r="D304" s="70"/>
      <c r="F304" s="69"/>
      <c r="I304" s="70"/>
      <c r="L304" s="70"/>
      <c r="O304" s="70"/>
      <c r="R304" s="70"/>
      <c r="U304" s="70"/>
      <c r="X304" s="70"/>
      <c r="AA304" s="70"/>
      <c r="AD304" s="70"/>
      <c r="AG304" s="70"/>
      <c r="AJ304" s="70"/>
      <c r="AM304" s="70"/>
      <c r="AP304" s="70"/>
      <c r="AS304" s="70"/>
      <c r="AV304" s="70"/>
      <c r="AY304" s="70"/>
    </row>
    <row r="305" spans="2:51">
      <c r="B305" s="69"/>
      <c r="C305" s="69"/>
      <c r="D305" s="70"/>
      <c r="F305" s="69"/>
      <c r="I305" s="70"/>
      <c r="L305" s="70"/>
      <c r="O305" s="70"/>
      <c r="R305" s="70"/>
      <c r="U305" s="70"/>
      <c r="X305" s="70"/>
      <c r="AA305" s="70"/>
      <c r="AD305" s="70"/>
      <c r="AG305" s="70"/>
      <c r="AJ305" s="70"/>
      <c r="AM305" s="70"/>
      <c r="AP305" s="70"/>
      <c r="AS305" s="70"/>
      <c r="AV305" s="70"/>
      <c r="AY305" s="70"/>
    </row>
    <row r="306" spans="2:51">
      <c r="B306" s="69"/>
      <c r="C306" s="69"/>
      <c r="D306" s="70"/>
      <c r="F306" s="69"/>
      <c r="I306" s="70"/>
      <c r="L306" s="70"/>
      <c r="O306" s="70"/>
      <c r="R306" s="70"/>
      <c r="U306" s="70"/>
      <c r="X306" s="70"/>
      <c r="AA306" s="70"/>
      <c r="AD306" s="70"/>
      <c r="AG306" s="70"/>
      <c r="AJ306" s="70"/>
      <c r="AM306" s="70"/>
      <c r="AP306" s="70"/>
      <c r="AS306" s="70"/>
      <c r="AV306" s="70"/>
      <c r="AY306" s="70"/>
    </row>
    <row r="307" spans="2:51">
      <c r="B307" s="69"/>
      <c r="C307" s="69"/>
      <c r="D307" s="70"/>
      <c r="F307" s="69"/>
      <c r="I307" s="70"/>
      <c r="L307" s="70"/>
      <c r="O307" s="70"/>
      <c r="R307" s="70"/>
      <c r="U307" s="70"/>
      <c r="X307" s="70"/>
      <c r="AA307" s="70"/>
      <c r="AD307" s="70"/>
      <c r="AG307" s="70"/>
      <c r="AJ307" s="70"/>
      <c r="AM307" s="70"/>
      <c r="AP307" s="70"/>
      <c r="AS307" s="70"/>
      <c r="AV307" s="70"/>
      <c r="AY307" s="70"/>
    </row>
    <row r="308" spans="2:51">
      <c r="B308" s="69"/>
      <c r="C308" s="69"/>
      <c r="D308" s="70"/>
      <c r="F308" s="69"/>
      <c r="I308" s="70"/>
      <c r="L308" s="70"/>
      <c r="O308" s="70"/>
      <c r="R308" s="70"/>
      <c r="U308" s="70"/>
      <c r="X308" s="70"/>
      <c r="AA308" s="70"/>
      <c r="AD308" s="70"/>
      <c r="AG308" s="70"/>
      <c r="AJ308" s="70"/>
      <c r="AM308" s="70"/>
      <c r="AP308" s="70"/>
      <c r="AS308" s="70"/>
      <c r="AV308" s="70"/>
      <c r="AY308" s="70"/>
    </row>
    <row r="309" spans="2:51">
      <c r="B309" s="69"/>
      <c r="C309" s="69"/>
      <c r="D309" s="70"/>
      <c r="F309" s="69"/>
      <c r="I309" s="70"/>
      <c r="L309" s="70"/>
      <c r="O309" s="70"/>
      <c r="R309" s="70"/>
      <c r="U309" s="70"/>
      <c r="X309" s="70"/>
      <c r="AA309" s="70"/>
      <c r="AD309" s="70"/>
      <c r="AG309" s="70"/>
      <c r="AJ309" s="70"/>
      <c r="AM309" s="70"/>
      <c r="AP309" s="70"/>
      <c r="AS309" s="70"/>
      <c r="AV309" s="70"/>
      <c r="AY309" s="70"/>
    </row>
    <row r="310" spans="2:51">
      <c r="B310" s="69"/>
      <c r="C310" s="69"/>
      <c r="D310" s="70"/>
      <c r="F310" s="69"/>
      <c r="I310" s="70"/>
      <c r="L310" s="70"/>
      <c r="O310" s="70"/>
      <c r="R310" s="70"/>
      <c r="U310" s="70"/>
      <c r="X310" s="70"/>
      <c r="AA310" s="70"/>
      <c r="AD310" s="70"/>
      <c r="AG310" s="70"/>
      <c r="AJ310" s="70"/>
      <c r="AM310" s="70"/>
      <c r="AP310" s="70"/>
      <c r="AS310" s="70"/>
      <c r="AV310" s="70"/>
      <c r="AY310" s="70"/>
    </row>
    <row r="311" spans="2:51">
      <c r="B311" s="69"/>
      <c r="C311" s="69"/>
      <c r="D311" s="70"/>
      <c r="F311" s="69"/>
      <c r="I311" s="70"/>
      <c r="L311" s="70"/>
      <c r="O311" s="70"/>
      <c r="R311" s="70"/>
      <c r="U311" s="70"/>
      <c r="X311" s="70"/>
      <c r="AA311" s="70"/>
      <c r="AD311" s="70"/>
      <c r="AG311" s="70"/>
      <c r="AJ311" s="70"/>
      <c r="AM311" s="70"/>
      <c r="AP311" s="70"/>
      <c r="AS311" s="70"/>
      <c r="AV311" s="70"/>
      <c r="AY311" s="70"/>
    </row>
    <row r="312" spans="2:51">
      <c r="B312" s="69"/>
      <c r="C312" s="69"/>
      <c r="D312" s="70"/>
      <c r="F312" s="69"/>
      <c r="I312" s="70"/>
      <c r="L312" s="70"/>
      <c r="O312" s="70"/>
      <c r="R312" s="70"/>
      <c r="U312" s="70"/>
      <c r="X312" s="70"/>
      <c r="AA312" s="70"/>
      <c r="AD312" s="70"/>
      <c r="AG312" s="70"/>
      <c r="AJ312" s="70"/>
      <c r="AM312" s="70"/>
      <c r="AP312" s="70"/>
      <c r="AS312" s="70"/>
      <c r="AV312" s="70"/>
      <c r="AY312" s="70"/>
    </row>
    <row r="313" spans="2:51">
      <c r="B313" s="69"/>
      <c r="C313" s="69"/>
      <c r="D313" s="70"/>
      <c r="F313" s="69"/>
      <c r="I313" s="70"/>
      <c r="L313" s="70"/>
      <c r="O313" s="70"/>
      <c r="R313" s="70"/>
      <c r="U313" s="70"/>
      <c r="X313" s="70"/>
      <c r="AA313" s="70"/>
      <c r="AD313" s="70"/>
      <c r="AG313" s="70"/>
      <c r="AJ313" s="70"/>
      <c r="AM313" s="70"/>
      <c r="AP313" s="70"/>
      <c r="AS313" s="70"/>
      <c r="AV313" s="70"/>
      <c r="AY313" s="70"/>
    </row>
    <row r="314" spans="2:51">
      <c r="B314" s="69"/>
      <c r="C314" s="69"/>
      <c r="D314" s="70"/>
      <c r="F314" s="69"/>
      <c r="I314" s="70"/>
      <c r="L314" s="70"/>
      <c r="O314" s="70"/>
      <c r="R314" s="70"/>
      <c r="U314" s="70"/>
      <c r="X314" s="70"/>
      <c r="AA314" s="70"/>
      <c r="AD314" s="70"/>
      <c r="AG314" s="70"/>
      <c r="AJ314" s="70"/>
      <c r="AM314" s="70"/>
      <c r="AP314" s="70"/>
      <c r="AS314" s="70"/>
      <c r="AV314" s="70"/>
      <c r="AY314" s="70"/>
    </row>
    <row r="315" spans="2:51">
      <c r="B315" s="69"/>
      <c r="C315" s="69"/>
      <c r="D315" s="70"/>
      <c r="F315" s="69"/>
      <c r="I315" s="70"/>
      <c r="L315" s="70"/>
      <c r="O315" s="70"/>
      <c r="R315" s="70"/>
      <c r="U315" s="70"/>
      <c r="X315" s="70"/>
      <c r="AA315" s="70"/>
      <c r="AD315" s="70"/>
      <c r="AG315" s="70"/>
      <c r="AJ315" s="70"/>
      <c r="AM315" s="70"/>
      <c r="AP315" s="70"/>
      <c r="AS315" s="70"/>
      <c r="AV315" s="70"/>
      <c r="AY315" s="70"/>
    </row>
    <row r="316" spans="2:51">
      <c r="B316" s="69"/>
      <c r="C316" s="69"/>
      <c r="D316" s="70"/>
      <c r="F316" s="69"/>
      <c r="I316" s="70"/>
      <c r="L316" s="70"/>
      <c r="O316" s="70"/>
      <c r="R316" s="70"/>
      <c r="U316" s="70"/>
      <c r="X316" s="70"/>
      <c r="AA316" s="70"/>
      <c r="AD316" s="70"/>
      <c r="AG316" s="70"/>
      <c r="AJ316" s="70"/>
      <c r="AM316" s="70"/>
      <c r="AP316" s="70"/>
      <c r="AS316" s="70"/>
      <c r="AV316" s="70"/>
      <c r="AY316" s="70"/>
    </row>
    <row r="317" spans="2:51">
      <c r="B317" s="69"/>
      <c r="C317" s="69"/>
      <c r="D317" s="70"/>
      <c r="F317" s="69"/>
      <c r="I317" s="70"/>
      <c r="L317" s="70"/>
      <c r="O317" s="70"/>
      <c r="R317" s="70"/>
      <c r="U317" s="70"/>
      <c r="X317" s="70"/>
      <c r="AA317" s="70"/>
      <c r="AD317" s="70"/>
      <c r="AG317" s="70"/>
      <c r="AJ317" s="70"/>
      <c r="AM317" s="70"/>
      <c r="AP317" s="70"/>
      <c r="AS317" s="70"/>
      <c r="AV317" s="70"/>
      <c r="AY317" s="70"/>
    </row>
    <row r="318" spans="2:51">
      <c r="B318" s="69"/>
      <c r="C318" s="69"/>
      <c r="D318" s="70"/>
      <c r="F318" s="69"/>
      <c r="I318" s="70"/>
      <c r="L318" s="70"/>
      <c r="O318" s="70"/>
      <c r="R318" s="70"/>
      <c r="U318" s="70"/>
      <c r="X318" s="70"/>
      <c r="AA318" s="70"/>
      <c r="AD318" s="70"/>
      <c r="AG318" s="70"/>
      <c r="AJ318" s="70"/>
      <c r="AM318" s="70"/>
      <c r="AP318" s="70"/>
      <c r="AS318" s="70"/>
      <c r="AV318" s="70"/>
      <c r="AY318" s="70"/>
    </row>
    <row r="319" spans="2:51">
      <c r="B319" s="69"/>
      <c r="C319" s="69"/>
      <c r="D319" s="70"/>
      <c r="F319" s="69"/>
      <c r="I319" s="70"/>
      <c r="L319" s="70"/>
      <c r="O319" s="70"/>
      <c r="R319" s="70"/>
      <c r="U319" s="70"/>
      <c r="X319" s="70"/>
      <c r="AA319" s="70"/>
      <c r="AD319" s="70"/>
      <c r="AG319" s="70"/>
      <c r="AJ319" s="70"/>
      <c r="AM319" s="70"/>
      <c r="AP319" s="70"/>
      <c r="AS319" s="70"/>
      <c r="AV319" s="70"/>
      <c r="AY319" s="70"/>
    </row>
    <row r="320" spans="2:51">
      <c r="B320" s="69"/>
      <c r="C320" s="69"/>
      <c r="D320" s="70"/>
      <c r="F320" s="69"/>
      <c r="I320" s="70"/>
      <c r="L320" s="70"/>
      <c r="O320" s="70"/>
      <c r="R320" s="70"/>
      <c r="U320" s="70"/>
      <c r="X320" s="70"/>
      <c r="AA320" s="70"/>
      <c r="AD320" s="70"/>
      <c r="AG320" s="70"/>
      <c r="AJ320" s="70"/>
      <c r="AM320" s="70"/>
      <c r="AP320" s="70"/>
      <c r="AS320" s="70"/>
      <c r="AV320" s="70"/>
      <c r="AY320" s="70"/>
    </row>
    <row r="321" spans="2:51">
      <c r="B321" s="69"/>
      <c r="C321" s="69"/>
      <c r="D321" s="70"/>
      <c r="F321" s="69"/>
      <c r="I321" s="70"/>
      <c r="L321" s="70"/>
      <c r="O321" s="70"/>
      <c r="R321" s="70"/>
      <c r="U321" s="70"/>
      <c r="X321" s="70"/>
      <c r="AA321" s="70"/>
      <c r="AD321" s="70"/>
      <c r="AG321" s="70"/>
      <c r="AJ321" s="70"/>
      <c r="AM321" s="70"/>
      <c r="AP321" s="70"/>
      <c r="AS321" s="70"/>
      <c r="AV321" s="70"/>
      <c r="AY321" s="70"/>
    </row>
    <row r="322" spans="2:51">
      <c r="B322" s="69"/>
      <c r="C322" s="69"/>
      <c r="D322" s="70"/>
      <c r="F322" s="69"/>
      <c r="I322" s="70"/>
      <c r="L322" s="70"/>
      <c r="O322" s="70"/>
      <c r="R322" s="70"/>
      <c r="U322" s="70"/>
      <c r="X322" s="70"/>
      <c r="AA322" s="70"/>
      <c r="AD322" s="70"/>
      <c r="AG322" s="70"/>
      <c r="AJ322" s="70"/>
      <c r="AM322" s="70"/>
      <c r="AP322" s="70"/>
      <c r="AS322" s="70"/>
      <c r="AV322" s="70"/>
      <c r="AY322" s="70"/>
    </row>
    <row r="323" spans="2:51">
      <c r="B323" s="69"/>
      <c r="C323" s="69"/>
      <c r="D323" s="70"/>
      <c r="F323" s="69"/>
      <c r="I323" s="70"/>
      <c r="L323" s="70"/>
      <c r="O323" s="70"/>
      <c r="R323" s="70"/>
      <c r="U323" s="70"/>
      <c r="X323" s="70"/>
      <c r="AA323" s="70"/>
      <c r="AD323" s="70"/>
      <c r="AG323" s="70"/>
      <c r="AJ323" s="70"/>
      <c r="AM323" s="70"/>
      <c r="AP323" s="70"/>
      <c r="AS323" s="70"/>
      <c r="AV323" s="70"/>
      <c r="AY323" s="70"/>
    </row>
    <row r="324" spans="2:51">
      <c r="B324" s="69"/>
      <c r="C324" s="69"/>
      <c r="D324" s="70"/>
      <c r="F324" s="69"/>
      <c r="I324" s="70"/>
      <c r="L324" s="70"/>
      <c r="O324" s="70"/>
      <c r="R324" s="70"/>
      <c r="U324" s="70"/>
      <c r="X324" s="70"/>
      <c r="AA324" s="70"/>
      <c r="AD324" s="70"/>
      <c r="AG324" s="70"/>
      <c r="AJ324" s="70"/>
      <c r="AM324" s="70"/>
      <c r="AP324" s="70"/>
      <c r="AS324" s="70"/>
      <c r="AV324" s="70"/>
      <c r="AY324" s="70"/>
    </row>
    <row r="325" spans="2:51">
      <c r="B325" s="69"/>
      <c r="C325" s="69"/>
      <c r="D325" s="70"/>
      <c r="F325" s="69"/>
      <c r="I325" s="70"/>
      <c r="L325" s="70"/>
      <c r="O325" s="70"/>
      <c r="R325" s="70"/>
      <c r="U325" s="70"/>
      <c r="X325" s="70"/>
      <c r="AA325" s="70"/>
      <c r="AD325" s="70"/>
      <c r="AG325" s="70"/>
      <c r="AJ325" s="70"/>
      <c r="AM325" s="70"/>
      <c r="AP325" s="70"/>
      <c r="AS325" s="70"/>
      <c r="AV325" s="70"/>
      <c r="AY325" s="70"/>
    </row>
    <row r="326" spans="2:51">
      <c r="B326" s="69"/>
      <c r="C326" s="69"/>
      <c r="D326" s="70"/>
      <c r="F326" s="69"/>
      <c r="I326" s="70"/>
      <c r="L326" s="70"/>
      <c r="O326" s="70"/>
      <c r="R326" s="70"/>
      <c r="U326" s="70"/>
      <c r="X326" s="70"/>
      <c r="AA326" s="70"/>
      <c r="AD326" s="70"/>
      <c r="AG326" s="70"/>
      <c r="AJ326" s="70"/>
      <c r="AM326" s="70"/>
      <c r="AP326" s="70"/>
      <c r="AS326" s="70"/>
      <c r="AV326" s="70"/>
      <c r="AY326" s="70"/>
    </row>
    <row r="327" spans="2:51">
      <c r="B327" s="69"/>
      <c r="C327" s="69"/>
      <c r="D327" s="70"/>
      <c r="F327" s="69"/>
      <c r="I327" s="70"/>
      <c r="L327" s="70"/>
      <c r="O327" s="70"/>
      <c r="R327" s="70"/>
      <c r="U327" s="70"/>
      <c r="X327" s="70"/>
      <c r="AA327" s="70"/>
      <c r="AD327" s="70"/>
      <c r="AG327" s="70"/>
      <c r="AJ327" s="70"/>
      <c r="AM327" s="70"/>
      <c r="AP327" s="70"/>
      <c r="AS327" s="70"/>
      <c r="AV327" s="70"/>
      <c r="AY327" s="70"/>
    </row>
    <row r="328" spans="2:51">
      <c r="B328" s="69"/>
      <c r="C328" s="69"/>
      <c r="D328" s="70"/>
      <c r="F328" s="69"/>
      <c r="I328" s="70"/>
      <c r="L328" s="70"/>
      <c r="O328" s="70"/>
      <c r="R328" s="70"/>
      <c r="U328" s="70"/>
      <c r="X328" s="70"/>
      <c r="AA328" s="70"/>
      <c r="AD328" s="70"/>
      <c r="AG328" s="70"/>
      <c r="AJ328" s="70"/>
      <c r="AM328" s="70"/>
      <c r="AP328" s="70"/>
      <c r="AS328" s="70"/>
      <c r="AV328" s="70"/>
      <c r="AY328" s="70"/>
    </row>
    <row r="329" spans="2:51">
      <c r="B329" s="69"/>
      <c r="C329" s="69"/>
      <c r="D329" s="70"/>
      <c r="F329" s="69"/>
      <c r="I329" s="70"/>
      <c r="L329" s="70"/>
      <c r="O329" s="70"/>
      <c r="R329" s="70"/>
      <c r="U329" s="70"/>
      <c r="X329" s="70"/>
      <c r="AA329" s="70"/>
      <c r="AD329" s="70"/>
      <c r="AG329" s="70"/>
      <c r="AJ329" s="70"/>
      <c r="AM329" s="70"/>
      <c r="AP329" s="70"/>
      <c r="AS329" s="70"/>
      <c r="AV329" s="70"/>
      <c r="AY329" s="70"/>
    </row>
    <row r="330" spans="2:51">
      <c r="B330" s="69"/>
      <c r="C330" s="69"/>
      <c r="D330" s="70"/>
      <c r="F330" s="69"/>
      <c r="I330" s="70"/>
      <c r="L330" s="70"/>
      <c r="O330" s="70"/>
      <c r="R330" s="70"/>
      <c r="U330" s="70"/>
      <c r="X330" s="70"/>
      <c r="AA330" s="70"/>
      <c r="AD330" s="70"/>
      <c r="AG330" s="70"/>
      <c r="AJ330" s="70"/>
      <c r="AM330" s="70"/>
      <c r="AP330" s="70"/>
      <c r="AS330" s="70"/>
      <c r="AV330" s="70"/>
      <c r="AY330" s="70"/>
    </row>
    <row r="331" spans="2:51">
      <c r="B331" s="69"/>
      <c r="C331" s="69"/>
      <c r="D331" s="70"/>
      <c r="F331" s="69"/>
      <c r="I331" s="70"/>
      <c r="L331" s="70"/>
      <c r="O331" s="70"/>
      <c r="R331" s="70"/>
      <c r="U331" s="70"/>
      <c r="X331" s="70"/>
      <c r="AA331" s="70"/>
      <c r="AD331" s="70"/>
      <c r="AG331" s="70"/>
      <c r="AJ331" s="70"/>
      <c r="AM331" s="70"/>
      <c r="AP331" s="70"/>
      <c r="AS331" s="70"/>
      <c r="AV331" s="70"/>
      <c r="AY331" s="70"/>
    </row>
    <row r="332" spans="2:51">
      <c r="B332" s="69"/>
      <c r="C332" s="69"/>
      <c r="D332" s="70"/>
      <c r="F332" s="69"/>
      <c r="I332" s="70"/>
      <c r="L332" s="70"/>
      <c r="O332" s="70"/>
      <c r="R332" s="70"/>
      <c r="U332" s="70"/>
      <c r="X332" s="70"/>
      <c r="AA332" s="70"/>
      <c r="AD332" s="70"/>
      <c r="AG332" s="70"/>
      <c r="AJ332" s="70"/>
      <c r="AM332" s="70"/>
      <c r="AP332" s="70"/>
      <c r="AS332" s="70"/>
      <c r="AV332" s="70"/>
      <c r="AY332" s="70"/>
    </row>
    <row r="333" spans="2:51">
      <c r="B333" s="69"/>
      <c r="C333" s="69"/>
      <c r="D333" s="70"/>
      <c r="F333" s="69"/>
      <c r="I333" s="70"/>
      <c r="L333" s="70"/>
      <c r="O333" s="70"/>
      <c r="R333" s="70"/>
      <c r="U333" s="70"/>
      <c r="X333" s="70"/>
      <c r="AA333" s="70"/>
      <c r="AD333" s="70"/>
      <c r="AG333" s="70"/>
      <c r="AJ333" s="70"/>
      <c r="AM333" s="70"/>
      <c r="AP333" s="70"/>
      <c r="AS333" s="70"/>
      <c r="AV333" s="70"/>
      <c r="AY333" s="70"/>
    </row>
    <row r="334" spans="2:51">
      <c r="B334" s="69"/>
      <c r="C334" s="69"/>
      <c r="D334" s="70"/>
      <c r="F334" s="69"/>
      <c r="I334" s="70"/>
      <c r="L334" s="70"/>
      <c r="O334" s="70"/>
      <c r="R334" s="70"/>
      <c r="U334" s="70"/>
      <c r="X334" s="70"/>
      <c r="AA334" s="70"/>
      <c r="AD334" s="70"/>
      <c r="AG334" s="70"/>
      <c r="AJ334" s="70"/>
      <c r="AM334" s="70"/>
      <c r="AP334" s="70"/>
      <c r="AS334" s="70"/>
      <c r="AV334" s="70"/>
      <c r="AY334" s="70"/>
    </row>
    <row r="335" spans="2:51">
      <c r="B335" s="69"/>
      <c r="C335" s="69"/>
      <c r="D335" s="70"/>
      <c r="F335" s="69"/>
      <c r="I335" s="70"/>
      <c r="L335" s="70"/>
      <c r="O335" s="70"/>
      <c r="R335" s="70"/>
      <c r="U335" s="70"/>
      <c r="X335" s="70"/>
      <c r="AA335" s="70"/>
      <c r="AD335" s="70"/>
      <c r="AG335" s="70"/>
      <c r="AJ335" s="70"/>
      <c r="AM335" s="70"/>
      <c r="AP335" s="70"/>
      <c r="AS335" s="70"/>
      <c r="AV335" s="70"/>
      <c r="AY335" s="70"/>
    </row>
    <row r="336" spans="2:51">
      <c r="B336" s="69"/>
      <c r="C336" s="69"/>
      <c r="D336" s="70"/>
      <c r="F336" s="69"/>
      <c r="I336" s="70"/>
      <c r="L336" s="70"/>
      <c r="O336" s="70"/>
      <c r="R336" s="70"/>
      <c r="U336" s="70"/>
      <c r="X336" s="70"/>
      <c r="AA336" s="70"/>
      <c r="AD336" s="70"/>
      <c r="AG336" s="70"/>
      <c r="AJ336" s="70"/>
      <c r="AM336" s="70"/>
      <c r="AP336" s="70"/>
      <c r="AS336" s="70"/>
      <c r="AV336" s="70"/>
      <c r="AY336" s="70"/>
    </row>
    <row r="337" spans="2:51">
      <c r="B337" s="69"/>
      <c r="C337" s="69"/>
      <c r="D337" s="70"/>
      <c r="F337" s="69"/>
      <c r="I337" s="70"/>
      <c r="L337" s="70"/>
      <c r="O337" s="70"/>
      <c r="R337" s="70"/>
      <c r="U337" s="70"/>
      <c r="X337" s="70"/>
      <c r="AA337" s="70"/>
      <c r="AD337" s="70"/>
      <c r="AG337" s="70"/>
      <c r="AJ337" s="70"/>
      <c r="AM337" s="70"/>
      <c r="AP337" s="70"/>
      <c r="AS337" s="70"/>
      <c r="AV337" s="70"/>
      <c r="AY337" s="70"/>
    </row>
    <row r="338" spans="2:51">
      <c r="B338" s="69"/>
      <c r="C338" s="69"/>
      <c r="D338" s="70"/>
      <c r="F338" s="69"/>
      <c r="I338" s="70"/>
      <c r="L338" s="70"/>
      <c r="O338" s="70"/>
      <c r="R338" s="70"/>
      <c r="U338" s="70"/>
      <c r="X338" s="70"/>
      <c r="AA338" s="70"/>
      <c r="AD338" s="70"/>
      <c r="AG338" s="70"/>
      <c r="AJ338" s="70"/>
      <c r="AM338" s="70"/>
      <c r="AP338" s="70"/>
      <c r="AS338" s="70"/>
      <c r="AV338" s="70"/>
      <c r="AY338" s="70"/>
    </row>
    <row r="339" spans="2:51">
      <c r="B339" s="69"/>
      <c r="C339" s="69"/>
      <c r="D339" s="70"/>
      <c r="F339" s="69"/>
      <c r="I339" s="70"/>
      <c r="L339" s="70"/>
      <c r="O339" s="70"/>
      <c r="R339" s="70"/>
      <c r="U339" s="70"/>
      <c r="X339" s="70"/>
      <c r="AA339" s="70"/>
      <c r="AD339" s="70"/>
      <c r="AG339" s="70"/>
      <c r="AJ339" s="70"/>
      <c r="AM339" s="70"/>
      <c r="AP339" s="70"/>
      <c r="AS339" s="70"/>
      <c r="AV339" s="70"/>
      <c r="AY339" s="70"/>
    </row>
    <row r="340" spans="2:51">
      <c r="B340" s="69"/>
      <c r="C340" s="69"/>
      <c r="D340" s="70"/>
      <c r="F340" s="69"/>
      <c r="I340" s="70"/>
      <c r="L340" s="70"/>
      <c r="O340" s="70"/>
      <c r="R340" s="70"/>
      <c r="U340" s="70"/>
      <c r="X340" s="70"/>
      <c r="AA340" s="70"/>
      <c r="AD340" s="70"/>
      <c r="AG340" s="70"/>
      <c r="AJ340" s="70"/>
      <c r="AM340" s="70"/>
      <c r="AP340" s="70"/>
      <c r="AS340" s="70"/>
      <c r="AV340" s="70"/>
      <c r="AY340" s="70"/>
    </row>
    <row r="341" spans="2:51">
      <c r="B341" s="69"/>
      <c r="C341" s="69"/>
      <c r="D341" s="70"/>
      <c r="F341" s="69"/>
      <c r="I341" s="70"/>
      <c r="L341" s="70"/>
      <c r="O341" s="70"/>
      <c r="R341" s="70"/>
      <c r="U341" s="70"/>
      <c r="X341" s="70"/>
      <c r="AA341" s="70"/>
      <c r="AD341" s="70"/>
      <c r="AG341" s="70"/>
      <c r="AJ341" s="70"/>
      <c r="AM341" s="70"/>
      <c r="AP341" s="70"/>
      <c r="AS341" s="70"/>
      <c r="AV341" s="70"/>
      <c r="AY341" s="70"/>
    </row>
    <row r="342" spans="2:51">
      <c r="B342" s="69"/>
      <c r="C342" s="69"/>
      <c r="D342" s="70"/>
      <c r="F342" s="69"/>
      <c r="I342" s="70"/>
      <c r="L342" s="70"/>
      <c r="O342" s="70"/>
      <c r="R342" s="70"/>
      <c r="U342" s="70"/>
      <c r="X342" s="70"/>
      <c r="AA342" s="70"/>
      <c r="AD342" s="70"/>
      <c r="AG342" s="70"/>
      <c r="AJ342" s="70"/>
      <c r="AM342" s="70"/>
      <c r="AP342" s="70"/>
      <c r="AS342" s="70"/>
      <c r="AV342" s="70"/>
      <c r="AY342" s="70"/>
    </row>
    <row r="343" spans="2:51">
      <c r="B343" s="69"/>
      <c r="C343" s="69"/>
      <c r="D343" s="70"/>
      <c r="F343" s="69"/>
      <c r="I343" s="70"/>
      <c r="L343" s="70"/>
      <c r="O343" s="70"/>
      <c r="R343" s="70"/>
      <c r="U343" s="70"/>
      <c r="X343" s="70"/>
      <c r="AA343" s="70"/>
      <c r="AD343" s="70"/>
      <c r="AG343" s="70"/>
      <c r="AJ343" s="70"/>
      <c r="AM343" s="70"/>
      <c r="AP343" s="70"/>
      <c r="AS343" s="70"/>
      <c r="AV343" s="70"/>
      <c r="AY343" s="70"/>
    </row>
    <row r="344" spans="2:51">
      <c r="B344" s="69"/>
      <c r="C344" s="69"/>
      <c r="D344" s="70"/>
      <c r="F344" s="69"/>
      <c r="I344" s="70"/>
      <c r="L344" s="70"/>
      <c r="O344" s="70"/>
      <c r="R344" s="70"/>
      <c r="U344" s="70"/>
      <c r="X344" s="70"/>
      <c r="AA344" s="70"/>
      <c r="AD344" s="70"/>
      <c r="AG344" s="70"/>
      <c r="AJ344" s="70"/>
      <c r="AM344" s="70"/>
      <c r="AP344" s="70"/>
      <c r="AS344" s="70"/>
      <c r="AV344" s="70"/>
      <c r="AY344" s="70"/>
    </row>
    <row r="345" spans="2:51">
      <c r="B345" s="69"/>
      <c r="C345" s="69"/>
      <c r="D345" s="70"/>
      <c r="F345" s="69"/>
      <c r="I345" s="70"/>
      <c r="L345" s="70"/>
      <c r="O345" s="70"/>
      <c r="R345" s="70"/>
      <c r="U345" s="70"/>
      <c r="X345" s="70"/>
      <c r="AA345" s="70"/>
      <c r="AD345" s="70"/>
      <c r="AG345" s="70"/>
      <c r="AJ345" s="70"/>
      <c r="AM345" s="70"/>
      <c r="AP345" s="70"/>
      <c r="AS345" s="70"/>
      <c r="AV345" s="70"/>
      <c r="AY345" s="70"/>
    </row>
    <row r="346" spans="2:51">
      <c r="B346" s="69"/>
      <c r="C346" s="69"/>
      <c r="D346" s="70"/>
      <c r="F346" s="69"/>
      <c r="I346" s="70"/>
      <c r="L346" s="70"/>
      <c r="O346" s="70"/>
      <c r="R346" s="70"/>
      <c r="U346" s="70"/>
      <c r="X346" s="70"/>
      <c r="AA346" s="70"/>
      <c r="AD346" s="70"/>
      <c r="AG346" s="70"/>
      <c r="AJ346" s="70"/>
      <c r="AM346" s="70"/>
      <c r="AP346" s="70"/>
      <c r="AS346" s="70"/>
      <c r="AV346" s="70"/>
      <c r="AY346" s="70"/>
    </row>
    <row r="347" spans="2:51">
      <c r="B347" s="69"/>
      <c r="C347" s="69"/>
      <c r="D347" s="70"/>
      <c r="F347" s="69"/>
      <c r="I347" s="70"/>
      <c r="L347" s="70"/>
      <c r="O347" s="70"/>
      <c r="R347" s="70"/>
      <c r="U347" s="70"/>
      <c r="X347" s="70"/>
      <c r="AA347" s="70"/>
      <c r="AD347" s="70"/>
      <c r="AG347" s="70"/>
      <c r="AJ347" s="70"/>
      <c r="AM347" s="70"/>
      <c r="AP347" s="70"/>
      <c r="AS347" s="70"/>
      <c r="AV347" s="70"/>
      <c r="AY347" s="70"/>
    </row>
    <row r="348" spans="2:51">
      <c r="B348" s="69"/>
      <c r="C348" s="69"/>
      <c r="D348" s="70"/>
      <c r="F348" s="69"/>
      <c r="I348" s="70"/>
      <c r="L348" s="70"/>
      <c r="O348" s="70"/>
      <c r="R348" s="70"/>
      <c r="U348" s="70"/>
      <c r="X348" s="70"/>
      <c r="AA348" s="70"/>
      <c r="AD348" s="70"/>
      <c r="AG348" s="70"/>
      <c r="AJ348" s="70"/>
      <c r="AM348" s="70"/>
      <c r="AP348" s="70"/>
      <c r="AS348" s="70"/>
      <c r="AV348" s="70"/>
      <c r="AY348" s="70"/>
    </row>
    <row r="349" spans="2:51">
      <c r="B349" s="69"/>
      <c r="C349" s="69"/>
      <c r="D349" s="70"/>
      <c r="F349" s="69"/>
      <c r="I349" s="70"/>
      <c r="L349" s="70"/>
      <c r="O349" s="70"/>
      <c r="R349" s="70"/>
      <c r="U349" s="70"/>
      <c r="X349" s="70"/>
      <c r="AA349" s="70"/>
      <c r="AD349" s="70"/>
      <c r="AG349" s="70"/>
      <c r="AJ349" s="70"/>
      <c r="AM349" s="70"/>
      <c r="AP349" s="70"/>
      <c r="AS349" s="70"/>
      <c r="AV349" s="70"/>
      <c r="AY349" s="70"/>
    </row>
    <row r="350" spans="2:51">
      <c r="B350" s="69"/>
      <c r="C350" s="69"/>
      <c r="D350" s="70"/>
      <c r="F350" s="69"/>
      <c r="I350" s="70"/>
      <c r="L350" s="70"/>
      <c r="O350" s="70"/>
      <c r="R350" s="70"/>
      <c r="U350" s="70"/>
      <c r="X350" s="70"/>
      <c r="AA350" s="70"/>
      <c r="AD350" s="70"/>
      <c r="AG350" s="70"/>
      <c r="AJ350" s="70"/>
      <c r="AM350" s="70"/>
      <c r="AP350" s="70"/>
      <c r="AS350" s="70"/>
      <c r="AV350" s="70"/>
      <c r="AY350" s="70"/>
    </row>
    <row r="351" spans="2:51">
      <c r="B351" s="69"/>
      <c r="C351" s="69"/>
      <c r="D351" s="70"/>
      <c r="F351" s="69"/>
      <c r="I351" s="70"/>
      <c r="L351" s="70"/>
      <c r="O351" s="70"/>
      <c r="R351" s="70"/>
      <c r="U351" s="70"/>
      <c r="X351" s="70"/>
      <c r="AA351" s="70"/>
      <c r="AD351" s="70"/>
      <c r="AG351" s="70"/>
      <c r="AJ351" s="70"/>
      <c r="AM351" s="70"/>
      <c r="AP351" s="70"/>
      <c r="AS351" s="70"/>
      <c r="AV351" s="70"/>
      <c r="AY351" s="70"/>
    </row>
    <row r="352" spans="2:51">
      <c r="B352" s="69"/>
      <c r="C352" s="69"/>
      <c r="D352" s="70"/>
      <c r="F352" s="69"/>
      <c r="I352" s="70"/>
      <c r="L352" s="70"/>
      <c r="O352" s="70"/>
      <c r="R352" s="70"/>
      <c r="U352" s="70"/>
      <c r="X352" s="70"/>
      <c r="AA352" s="70"/>
      <c r="AD352" s="70"/>
      <c r="AG352" s="70"/>
      <c r="AJ352" s="70"/>
      <c r="AM352" s="70"/>
      <c r="AP352" s="70"/>
      <c r="AS352" s="70"/>
      <c r="AV352" s="70"/>
      <c r="AY352" s="70"/>
    </row>
    <row r="353" spans="2:51">
      <c r="B353" s="69"/>
      <c r="C353" s="69"/>
      <c r="D353" s="70"/>
      <c r="F353" s="69"/>
      <c r="I353" s="70"/>
      <c r="L353" s="70"/>
      <c r="O353" s="70"/>
      <c r="R353" s="70"/>
      <c r="U353" s="70"/>
      <c r="X353" s="70"/>
      <c r="AA353" s="70"/>
      <c r="AD353" s="70"/>
      <c r="AG353" s="70"/>
      <c r="AJ353" s="70"/>
      <c r="AM353" s="70"/>
      <c r="AP353" s="70"/>
      <c r="AS353" s="70"/>
      <c r="AV353" s="70"/>
      <c r="AY353" s="70"/>
    </row>
    <row r="354" spans="2:51">
      <c r="B354" s="69"/>
      <c r="C354" s="69"/>
      <c r="D354" s="70"/>
      <c r="F354" s="69"/>
      <c r="I354" s="70"/>
      <c r="L354" s="70"/>
      <c r="O354" s="70"/>
      <c r="R354" s="70"/>
      <c r="U354" s="70"/>
      <c r="X354" s="70"/>
      <c r="AA354" s="70"/>
      <c r="AD354" s="70"/>
      <c r="AG354" s="70"/>
      <c r="AJ354" s="70"/>
      <c r="AM354" s="70"/>
      <c r="AP354" s="70"/>
      <c r="AS354" s="70"/>
      <c r="AV354" s="70"/>
      <c r="AY354" s="70"/>
    </row>
    <row r="355" spans="2:51">
      <c r="B355" s="69"/>
      <c r="C355" s="69"/>
      <c r="D355" s="70"/>
      <c r="F355" s="69"/>
      <c r="I355" s="70"/>
      <c r="L355" s="70"/>
      <c r="O355" s="70"/>
      <c r="R355" s="70"/>
      <c r="U355" s="70"/>
      <c r="X355" s="70"/>
      <c r="AA355" s="70"/>
      <c r="AD355" s="70"/>
      <c r="AG355" s="70"/>
      <c r="AJ355" s="70"/>
      <c r="AM355" s="70"/>
      <c r="AP355" s="70"/>
      <c r="AS355" s="70"/>
      <c r="AV355" s="70"/>
      <c r="AY355" s="70"/>
    </row>
    <row r="356" spans="2:51">
      <c r="B356" s="69"/>
      <c r="C356" s="69"/>
      <c r="D356" s="70"/>
      <c r="F356" s="69"/>
      <c r="I356" s="70"/>
      <c r="L356" s="70"/>
      <c r="O356" s="70"/>
      <c r="R356" s="70"/>
      <c r="U356" s="70"/>
      <c r="X356" s="70"/>
      <c r="AA356" s="70"/>
      <c r="AD356" s="70"/>
      <c r="AG356" s="70"/>
      <c r="AJ356" s="70"/>
      <c r="AM356" s="70"/>
      <c r="AP356" s="70"/>
      <c r="AS356" s="70"/>
      <c r="AV356" s="70"/>
      <c r="AY356" s="70"/>
    </row>
    <row r="357" spans="2:51">
      <c r="B357" s="69"/>
      <c r="C357" s="69"/>
      <c r="D357" s="70"/>
      <c r="F357" s="69"/>
      <c r="I357" s="70"/>
      <c r="L357" s="70"/>
      <c r="O357" s="70"/>
      <c r="R357" s="70"/>
      <c r="U357" s="70"/>
      <c r="X357" s="70"/>
      <c r="AA357" s="70"/>
      <c r="AD357" s="70"/>
      <c r="AG357" s="70"/>
      <c r="AJ357" s="70"/>
      <c r="AM357" s="70"/>
      <c r="AP357" s="70"/>
      <c r="AS357" s="70"/>
      <c r="AV357" s="70"/>
      <c r="AY357" s="70"/>
    </row>
    <row r="358" spans="2:51">
      <c r="B358" s="69"/>
      <c r="C358" s="69"/>
      <c r="D358" s="70"/>
      <c r="F358" s="69"/>
      <c r="I358" s="70"/>
      <c r="L358" s="70"/>
      <c r="O358" s="70"/>
      <c r="R358" s="70"/>
      <c r="U358" s="70"/>
      <c r="X358" s="70"/>
      <c r="AA358" s="70"/>
      <c r="AD358" s="70"/>
      <c r="AG358" s="70"/>
      <c r="AJ358" s="70"/>
      <c r="AM358" s="70"/>
      <c r="AP358" s="70"/>
      <c r="AS358" s="70"/>
      <c r="AV358" s="70"/>
      <c r="AY358" s="70"/>
    </row>
    <row r="359" spans="2:51">
      <c r="B359" s="69"/>
      <c r="C359" s="69"/>
      <c r="D359" s="70"/>
      <c r="F359" s="69"/>
      <c r="I359" s="70"/>
      <c r="L359" s="70"/>
      <c r="O359" s="70"/>
      <c r="R359" s="70"/>
      <c r="U359" s="70"/>
      <c r="X359" s="70"/>
      <c r="AA359" s="70"/>
      <c r="AD359" s="70"/>
      <c r="AG359" s="70"/>
      <c r="AJ359" s="70"/>
      <c r="AM359" s="70"/>
      <c r="AP359" s="70"/>
      <c r="AS359" s="70"/>
      <c r="AV359" s="70"/>
      <c r="AY359" s="70"/>
    </row>
    <row r="360" spans="2:51">
      <c r="B360" s="69"/>
      <c r="C360" s="69"/>
      <c r="D360" s="70"/>
      <c r="F360" s="69"/>
      <c r="I360" s="70"/>
      <c r="L360" s="70"/>
      <c r="O360" s="70"/>
      <c r="R360" s="70"/>
      <c r="U360" s="70"/>
      <c r="X360" s="70"/>
      <c r="AA360" s="70"/>
      <c r="AD360" s="70"/>
      <c r="AG360" s="70"/>
      <c r="AJ360" s="70"/>
      <c r="AM360" s="70"/>
      <c r="AP360" s="70"/>
      <c r="AS360" s="70"/>
      <c r="AV360" s="70"/>
      <c r="AY360" s="70"/>
    </row>
    <row r="361" spans="2:51">
      <c r="B361" s="69"/>
      <c r="C361" s="69"/>
      <c r="D361" s="70"/>
      <c r="F361" s="69"/>
      <c r="I361" s="70"/>
      <c r="L361" s="70"/>
      <c r="O361" s="70"/>
      <c r="R361" s="70"/>
      <c r="U361" s="70"/>
      <c r="X361" s="70"/>
      <c r="AA361" s="70"/>
      <c r="AD361" s="70"/>
      <c r="AG361" s="70"/>
      <c r="AJ361" s="70"/>
      <c r="AM361" s="70"/>
      <c r="AP361" s="70"/>
      <c r="AS361" s="70"/>
      <c r="AV361" s="70"/>
      <c r="AY361" s="70"/>
    </row>
    <row r="362" spans="2:51">
      <c r="B362" s="69"/>
      <c r="C362" s="69"/>
      <c r="D362" s="70"/>
      <c r="F362" s="69"/>
      <c r="I362" s="70"/>
      <c r="L362" s="70"/>
      <c r="O362" s="70"/>
      <c r="R362" s="70"/>
      <c r="U362" s="70"/>
      <c r="X362" s="70"/>
      <c r="AA362" s="70"/>
      <c r="AD362" s="70"/>
      <c r="AG362" s="70"/>
      <c r="AJ362" s="70"/>
      <c r="AM362" s="70"/>
      <c r="AP362" s="70"/>
      <c r="AS362" s="70"/>
      <c r="AV362" s="70"/>
      <c r="AY362" s="70"/>
    </row>
    <row r="363" spans="2:51">
      <c r="B363" s="69"/>
      <c r="C363" s="69"/>
      <c r="D363" s="70"/>
      <c r="F363" s="69"/>
      <c r="I363" s="70"/>
      <c r="L363" s="70"/>
      <c r="O363" s="70"/>
      <c r="R363" s="70"/>
      <c r="U363" s="70"/>
      <c r="X363" s="70"/>
      <c r="AA363" s="70"/>
      <c r="AD363" s="70"/>
      <c r="AG363" s="70"/>
      <c r="AJ363" s="70"/>
      <c r="AM363" s="70"/>
      <c r="AP363" s="70"/>
      <c r="AS363" s="70"/>
      <c r="AV363" s="70"/>
      <c r="AY363" s="70"/>
    </row>
    <row r="364" spans="2:51">
      <c r="B364" s="69"/>
      <c r="C364" s="69"/>
      <c r="D364" s="70"/>
      <c r="F364" s="69"/>
      <c r="I364" s="70"/>
      <c r="L364" s="70"/>
      <c r="O364" s="70"/>
      <c r="R364" s="70"/>
      <c r="U364" s="70"/>
      <c r="X364" s="70"/>
      <c r="AA364" s="70"/>
      <c r="AD364" s="70"/>
      <c r="AG364" s="70"/>
      <c r="AJ364" s="70"/>
      <c r="AM364" s="70"/>
      <c r="AP364" s="70"/>
      <c r="AS364" s="70"/>
      <c r="AV364" s="70"/>
      <c r="AY364" s="70"/>
    </row>
    <row r="365" spans="2:51">
      <c r="B365" s="69"/>
      <c r="C365" s="69"/>
      <c r="D365" s="70"/>
      <c r="F365" s="69"/>
      <c r="I365" s="70"/>
      <c r="L365" s="70"/>
      <c r="O365" s="70"/>
      <c r="R365" s="70"/>
      <c r="U365" s="70"/>
      <c r="X365" s="70"/>
      <c r="AA365" s="70"/>
      <c r="AD365" s="70"/>
      <c r="AG365" s="70"/>
      <c r="AJ365" s="70"/>
      <c r="AM365" s="70"/>
      <c r="AP365" s="70"/>
      <c r="AS365" s="70"/>
      <c r="AV365" s="70"/>
      <c r="AY365" s="70"/>
    </row>
    <row r="366" spans="2:51">
      <c r="B366" s="69"/>
      <c r="C366" s="69"/>
      <c r="D366" s="70"/>
      <c r="F366" s="69"/>
      <c r="I366" s="70"/>
      <c r="L366" s="70"/>
      <c r="O366" s="70"/>
      <c r="R366" s="70"/>
      <c r="U366" s="70"/>
      <c r="X366" s="70"/>
      <c r="AA366" s="70"/>
      <c r="AD366" s="70"/>
      <c r="AG366" s="70"/>
      <c r="AJ366" s="70"/>
      <c r="AM366" s="70"/>
      <c r="AP366" s="70"/>
      <c r="AS366" s="70"/>
      <c r="AV366" s="70"/>
      <c r="AY366" s="70"/>
    </row>
    <row r="367" spans="2:51">
      <c r="B367" s="69"/>
      <c r="C367" s="69"/>
      <c r="D367" s="70"/>
      <c r="F367" s="69"/>
      <c r="I367" s="70"/>
      <c r="L367" s="70"/>
      <c r="O367" s="70"/>
      <c r="R367" s="70"/>
      <c r="U367" s="70"/>
      <c r="X367" s="70"/>
      <c r="AA367" s="70"/>
      <c r="AD367" s="70"/>
      <c r="AG367" s="70"/>
      <c r="AJ367" s="70"/>
      <c r="AM367" s="70"/>
      <c r="AP367" s="70"/>
      <c r="AS367" s="70"/>
      <c r="AV367" s="70"/>
      <c r="AY367" s="70"/>
    </row>
    <row r="368" spans="2:51">
      <c r="B368" s="69"/>
      <c r="C368" s="69"/>
      <c r="D368" s="70"/>
      <c r="F368" s="69"/>
      <c r="I368" s="70"/>
      <c r="L368" s="70"/>
      <c r="O368" s="70"/>
      <c r="R368" s="70"/>
      <c r="U368" s="70"/>
      <c r="X368" s="70"/>
      <c r="AA368" s="70"/>
      <c r="AD368" s="70"/>
      <c r="AG368" s="70"/>
      <c r="AJ368" s="70"/>
      <c r="AM368" s="70"/>
      <c r="AP368" s="70"/>
      <c r="AS368" s="70"/>
      <c r="AV368" s="70"/>
      <c r="AY368" s="70"/>
    </row>
    <row r="369" spans="2:51">
      <c r="B369" s="69"/>
      <c r="C369" s="69"/>
      <c r="D369" s="70"/>
      <c r="F369" s="69"/>
      <c r="I369" s="70"/>
      <c r="L369" s="70"/>
      <c r="O369" s="70"/>
      <c r="R369" s="70"/>
      <c r="U369" s="70"/>
      <c r="X369" s="70"/>
      <c r="AA369" s="70"/>
      <c r="AD369" s="70"/>
      <c r="AG369" s="70"/>
      <c r="AJ369" s="70"/>
      <c r="AM369" s="70"/>
      <c r="AP369" s="70"/>
      <c r="AS369" s="70"/>
      <c r="AV369" s="70"/>
      <c r="AY369" s="70"/>
    </row>
    <row r="370" spans="2:51">
      <c r="B370" s="69"/>
      <c r="C370" s="69"/>
      <c r="D370" s="70"/>
      <c r="F370" s="69"/>
      <c r="I370" s="70"/>
      <c r="L370" s="70"/>
      <c r="O370" s="70"/>
      <c r="R370" s="70"/>
      <c r="U370" s="70"/>
      <c r="X370" s="70"/>
      <c r="AA370" s="70"/>
      <c r="AD370" s="70"/>
      <c r="AG370" s="70"/>
      <c r="AJ370" s="70"/>
      <c r="AM370" s="70"/>
      <c r="AP370" s="70"/>
      <c r="AS370" s="70"/>
      <c r="AV370" s="70"/>
      <c r="AY370" s="70"/>
    </row>
    <row r="371" spans="2:51">
      <c r="B371" s="69"/>
      <c r="C371" s="69"/>
      <c r="D371" s="70"/>
      <c r="F371" s="69"/>
      <c r="I371" s="70"/>
      <c r="L371" s="70"/>
      <c r="O371" s="70"/>
      <c r="R371" s="70"/>
      <c r="U371" s="70"/>
      <c r="X371" s="70"/>
      <c r="AA371" s="70"/>
      <c r="AD371" s="70"/>
      <c r="AG371" s="70"/>
      <c r="AJ371" s="70"/>
      <c r="AM371" s="70"/>
      <c r="AP371" s="70"/>
      <c r="AS371" s="70"/>
      <c r="AV371" s="70"/>
      <c r="AY371" s="70"/>
    </row>
    <row r="372" spans="2:51">
      <c r="B372" s="69"/>
      <c r="C372" s="69"/>
      <c r="D372" s="70"/>
      <c r="F372" s="69"/>
      <c r="I372" s="70"/>
      <c r="L372" s="70"/>
      <c r="O372" s="70"/>
      <c r="R372" s="70"/>
      <c r="U372" s="70"/>
      <c r="X372" s="70"/>
      <c r="AA372" s="70"/>
      <c r="AD372" s="70"/>
      <c r="AG372" s="70"/>
      <c r="AJ372" s="70"/>
      <c r="AM372" s="70"/>
      <c r="AP372" s="70"/>
      <c r="AS372" s="70"/>
      <c r="AV372" s="70"/>
      <c r="AY372" s="70"/>
    </row>
    <row r="373" spans="2:51">
      <c r="B373" s="69"/>
      <c r="C373" s="69"/>
      <c r="D373" s="70"/>
      <c r="F373" s="69"/>
      <c r="I373" s="70"/>
      <c r="L373" s="70"/>
      <c r="O373" s="70"/>
      <c r="R373" s="70"/>
      <c r="U373" s="70"/>
      <c r="X373" s="70"/>
      <c r="AA373" s="70"/>
      <c r="AD373" s="70"/>
      <c r="AG373" s="70"/>
      <c r="AJ373" s="70"/>
      <c r="AM373" s="70"/>
      <c r="AP373" s="70"/>
      <c r="AS373" s="70"/>
      <c r="AV373" s="70"/>
      <c r="AY373" s="70"/>
    </row>
    <row r="374" spans="2:51">
      <c r="B374" s="69"/>
      <c r="C374" s="69"/>
      <c r="D374" s="70"/>
      <c r="F374" s="69"/>
      <c r="I374" s="70"/>
      <c r="L374" s="70"/>
      <c r="O374" s="70"/>
      <c r="R374" s="70"/>
      <c r="U374" s="70"/>
      <c r="X374" s="70"/>
      <c r="AA374" s="70"/>
      <c r="AD374" s="70"/>
      <c r="AG374" s="70"/>
      <c r="AJ374" s="70"/>
      <c r="AM374" s="70"/>
      <c r="AP374" s="70"/>
      <c r="AS374" s="70"/>
      <c r="AV374" s="70"/>
      <c r="AY374" s="70"/>
    </row>
    <row r="375" spans="2:51">
      <c r="B375" s="69"/>
      <c r="C375" s="69"/>
      <c r="D375" s="70"/>
      <c r="F375" s="69"/>
      <c r="I375" s="70"/>
      <c r="L375" s="70"/>
      <c r="O375" s="70"/>
      <c r="R375" s="70"/>
      <c r="U375" s="70"/>
      <c r="X375" s="70"/>
      <c r="AA375" s="70"/>
      <c r="AD375" s="70"/>
      <c r="AG375" s="70"/>
      <c r="AJ375" s="70"/>
      <c r="AM375" s="70"/>
      <c r="AP375" s="70"/>
      <c r="AS375" s="70"/>
      <c r="AV375" s="70"/>
      <c r="AY375" s="70"/>
    </row>
    <row r="376" spans="2:51">
      <c r="B376" s="69"/>
      <c r="C376" s="69"/>
      <c r="D376" s="70"/>
      <c r="F376" s="71"/>
      <c r="I376" s="70"/>
      <c r="L376" s="70"/>
      <c r="O376" s="70"/>
      <c r="R376" s="70"/>
      <c r="U376" s="70"/>
      <c r="X376" s="70"/>
      <c r="AA376" s="70"/>
      <c r="AD376" s="70"/>
      <c r="AG376" s="70"/>
      <c r="AJ376" s="70"/>
      <c r="AM376" s="70"/>
      <c r="AP376" s="70"/>
      <c r="AS376" s="70"/>
      <c r="AV376" s="70"/>
      <c r="AY376" s="70"/>
    </row>
    <row r="377" spans="2:51">
      <c r="B377" s="69"/>
      <c r="C377" s="69"/>
      <c r="D377" s="70"/>
      <c r="F377" s="69"/>
      <c r="I377" s="70"/>
      <c r="L377" s="70"/>
      <c r="O377" s="70"/>
      <c r="R377" s="70"/>
      <c r="U377" s="70"/>
      <c r="X377" s="70"/>
      <c r="AA377" s="70"/>
      <c r="AD377" s="70"/>
      <c r="AG377" s="70"/>
      <c r="AJ377" s="70"/>
      <c r="AM377" s="70"/>
      <c r="AP377" s="70"/>
      <c r="AS377" s="70"/>
      <c r="AV377" s="70"/>
      <c r="AY377" s="70"/>
    </row>
    <row r="378" spans="2:51">
      <c r="B378" s="69"/>
      <c r="C378" s="69"/>
      <c r="D378" s="70"/>
      <c r="F378" s="69"/>
      <c r="I378" s="70"/>
      <c r="L378" s="70"/>
      <c r="O378" s="70"/>
      <c r="R378" s="70"/>
      <c r="U378" s="70"/>
      <c r="X378" s="70"/>
      <c r="AA378" s="70"/>
      <c r="AD378" s="70"/>
      <c r="AG378" s="70"/>
      <c r="AJ378" s="70"/>
      <c r="AM378" s="70"/>
      <c r="AP378" s="70"/>
      <c r="AS378" s="70"/>
      <c r="AV378" s="70"/>
      <c r="AY378" s="70"/>
    </row>
    <row r="379" spans="2:51">
      <c r="B379" s="69"/>
      <c r="C379" s="69"/>
      <c r="D379" s="70"/>
      <c r="F379" s="69"/>
      <c r="I379" s="70"/>
      <c r="L379" s="70"/>
      <c r="O379" s="70"/>
      <c r="R379" s="70"/>
      <c r="U379" s="70"/>
      <c r="X379" s="70"/>
      <c r="AA379" s="70"/>
      <c r="AD379" s="70"/>
      <c r="AG379" s="70"/>
      <c r="AJ379" s="70"/>
      <c r="AM379" s="70"/>
      <c r="AP379" s="70"/>
      <c r="AS379" s="70"/>
      <c r="AV379" s="70"/>
      <c r="AY379" s="70"/>
    </row>
    <row r="380" spans="2:51">
      <c r="B380" s="69"/>
      <c r="C380" s="69"/>
      <c r="D380" s="70"/>
      <c r="F380" s="69"/>
      <c r="I380" s="70"/>
      <c r="L380" s="70"/>
      <c r="O380" s="70"/>
      <c r="R380" s="70"/>
      <c r="U380" s="70"/>
      <c r="X380" s="70"/>
      <c r="AA380" s="70"/>
      <c r="AD380" s="70"/>
      <c r="AG380" s="70"/>
      <c r="AJ380" s="70"/>
      <c r="AM380" s="70"/>
      <c r="AP380" s="70"/>
      <c r="AS380" s="70"/>
      <c r="AV380" s="70"/>
      <c r="AY380" s="70"/>
    </row>
    <row r="381" spans="2:51">
      <c r="B381" s="69"/>
      <c r="C381" s="69"/>
      <c r="D381" s="70"/>
      <c r="F381" s="69"/>
      <c r="I381" s="70"/>
      <c r="L381" s="70"/>
      <c r="O381" s="70"/>
      <c r="R381" s="70"/>
      <c r="U381" s="70"/>
      <c r="X381" s="70"/>
      <c r="AA381" s="70"/>
      <c r="AD381" s="70"/>
      <c r="AG381" s="70"/>
      <c r="AJ381" s="70"/>
      <c r="AM381" s="70"/>
      <c r="AP381" s="70"/>
      <c r="AS381" s="70"/>
      <c r="AV381" s="70"/>
      <c r="AY381" s="70"/>
    </row>
    <row r="382" spans="2:51">
      <c r="B382" s="69"/>
      <c r="C382" s="69"/>
      <c r="D382" s="70"/>
      <c r="F382" s="69"/>
      <c r="I382" s="70"/>
      <c r="L382" s="70"/>
      <c r="O382" s="70"/>
      <c r="R382" s="70"/>
      <c r="U382" s="70"/>
      <c r="X382" s="70"/>
      <c r="AA382" s="70"/>
      <c r="AD382" s="70"/>
      <c r="AG382" s="70"/>
      <c r="AJ382" s="70"/>
      <c r="AM382" s="70"/>
      <c r="AP382" s="70"/>
      <c r="AS382" s="70"/>
      <c r="AV382" s="70"/>
      <c r="AY382" s="70"/>
    </row>
    <row r="383" spans="2:51">
      <c r="B383" s="69"/>
      <c r="C383" s="69"/>
      <c r="D383" s="70"/>
      <c r="F383" s="69"/>
      <c r="I383" s="70"/>
      <c r="L383" s="70"/>
      <c r="O383" s="70"/>
      <c r="R383" s="70"/>
      <c r="U383" s="70"/>
      <c r="X383" s="70"/>
      <c r="AA383" s="70"/>
      <c r="AD383" s="70"/>
      <c r="AG383" s="70"/>
      <c r="AJ383" s="70"/>
      <c r="AM383" s="70"/>
      <c r="AP383" s="70"/>
      <c r="AS383" s="70"/>
      <c r="AV383" s="70"/>
      <c r="AY383" s="70"/>
    </row>
    <row r="384" spans="2:51">
      <c r="B384" s="69"/>
      <c r="C384" s="69"/>
      <c r="D384" s="70"/>
      <c r="F384" s="69"/>
      <c r="I384" s="70"/>
      <c r="L384" s="70"/>
      <c r="O384" s="70"/>
      <c r="R384" s="70"/>
      <c r="U384" s="70"/>
      <c r="X384" s="70"/>
      <c r="AA384" s="70"/>
      <c r="AD384" s="70"/>
      <c r="AG384" s="70"/>
      <c r="AJ384" s="70"/>
      <c r="AM384" s="70"/>
      <c r="AP384" s="70"/>
      <c r="AS384" s="70"/>
      <c r="AV384" s="70"/>
      <c r="AY384" s="70"/>
    </row>
    <row r="385" spans="2:51">
      <c r="B385" s="69"/>
      <c r="C385" s="69"/>
      <c r="D385" s="70"/>
      <c r="F385" s="69"/>
      <c r="I385" s="70"/>
      <c r="L385" s="70"/>
      <c r="O385" s="70"/>
      <c r="R385" s="70"/>
      <c r="U385" s="70"/>
      <c r="X385" s="70"/>
      <c r="AA385" s="70"/>
      <c r="AD385" s="70"/>
      <c r="AG385" s="70"/>
      <c r="AJ385" s="70"/>
      <c r="AM385" s="70"/>
      <c r="AP385" s="70"/>
      <c r="AS385" s="70"/>
      <c r="AV385" s="70"/>
      <c r="AY385" s="70"/>
    </row>
    <row r="386" spans="2:51">
      <c r="B386" s="69"/>
      <c r="C386" s="69"/>
      <c r="D386" s="70"/>
      <c r="F386" s="69"/>
      <c r="I386" s="70"/>
      <c r="L386" s="70"/>
      <c r="O386" s="70"/>
      <c r="R386" s="70"/>
      <c r="U386" s="70"/>
      <c r="X386" s="70"/>
      <c r="AA386" s="70"/>
      <c r="AD386" s="70"/>
      <c r="AG386" s="70"/>
      <c r="AJ386" s="70"/>
      <c r="AM386" s="70"/>
      <c r="AP386" s="70"/>
      <c r="AS386" s="70"/>
      <c r="AV386" s="70"/>
      <c r="AY386" s="70"/>
    </row>
    <row r="387" spans="2:51">
      <c r="B387" s="69"/>
      <c r="C387" s="69"/>
      <c r="D387" s="70"/>
      <c r="F387" s="69"/>
      <c r="I387" s="70"/>
      <c r="L387" s="70"/>
      <c r="O387" s="70"/>
      <c r="R387" s="70"/>
      <c r="U387" s="70"/>
      <c r="X387" s="70"/>
      <c r="AA387" s="70"/>
      <c r="AD387" s="70"/>
      <c r="AG387" s="70"/>
      <c r="AJ387" s="70"/>
      <c r="AM387" s="70"/>
      <c r="AP387" s="70"/>
      <c r="AS387" s="70"/>
      <c r="AV387" s="70"/>
      <c r="AY387" s="70"/>
    </row>
    <row r="388" spans="2:51">
      <c r="B388" s="69"/>
      <c r="C388" s="69"/>
      <c r="D388" s="70"/>
      <c r="F388" s="69"/>
      <c r="I388" s="70"/>
      <c r="L388" s="70"/>
      <c r="O388" s="70"/>
      <c r="R388" s="70"/>
      <c r="U388" s="70"/>
      <c r="X388" s="70"/>
      <c r="AA388" s="70"/>
      <c r="AD388" s="70"/>
      <c r="AG388" s="70"/>
      <c r="AJ388" s="70"/>
      <c r="AM388" s="70"/>
      <c r="AP388" s="70"/>
      <c r="AS388" s="70"/>
      <c r="AV388" s="70"/>
      <c r="AY388" s="70"/>
    </row>
    <row r="389" spans="2:51">
      <c r="B389" s="69"/>
      <c r="C389" s="69"/>
      <c r="D389" s="70"/>
      <c r="F389" s="69"/>
      <c r="I389" s="70"/>
      <c r="L389" s="70"/>
      <c r="O389" s="70"/>
      <c r="R389" s="70"/>
      <c r="U389" s="70"/>
      <c r="X389" s="70"/>
      <c r="AA389" s="70"/>
      <c r="AD389" s="70"/>
      <c r="AG389" s="70"/>
      <c r="AJ389" s="70"/>
      <c r="AM389" s="70"/>
      <c r="AP389" s="70"/>
      <c r="AS389" s="70"/>
      <c r="AV389" s="70"/>
      <c r="AY389" s="70"/>
    </row>
    <row r="390" spans="2:51">
      <c r="B390" s="69"/>
      <c r="C390" s="69"/>
      <c r="D390" s="70"/>
      <c r="F390" s="69"/>
      <c r="I390" s="70"/>
      <c r="L390" s="70"/>
      <c r="O390" s="70"/>
      <c r="R390" s="70"/>
      <c r="U390" s="70"/>
      <c r="X390" s="70"/>
      <c r="AA390" s="70"/>
      <c r="AD390" s="70"/>
      <c r="AG390" s="70"/>
      <c r="AJ390" s="70"/>
      <c r="AM390" s="70"/>
      <c r="AP390" s="70"/>
      <c r="AS390" s="70"/>
      <c r="AV390" s="70"/>
      <c r="AY390" s="70"/>
    </row>
    <row r="391" spans="2:51">
      <c r="B391" s="69"/>
      <c r="C391" s="69"/>
      <c r="D391" s="70"/>
      <c r="F391" s="69"/>
      <c r="I391" s="70"/>
      <c r="L391" s="70"/>
      <c r="O391" s="70"/>
      <c r="R391" s="70"/>
      <c r="U391" s="70"/>
      <c r="X391" s="70"/>
      <c r="AA391" s="70"/>
      <c r="AD391" s="70"/>
      <c r="AG391" s="70"/>
      <c r="AJ391" s="70"/>
      <c r="AM391" s="70"/>
      <c r="AP391" s="70"/>
      <c r="AS391" s="70"/>
      <c r="AV391" s="70"/>
      <c r="AY391" s="70"/>
    </row>
    <row r="392" spans="2:51">
      <c r="B392" s="69"/>
      <c r="C392" s="69"/>
      <c r="D392" s="70"/>
      <c r="F392" s="69"/>
      <c r="I392" s="70"/>
      <c r="L392" s="70"/>
      <c r="O392" s="70"/>
      <c r="R392" s="70"/>
      <c r="U392" s="70"/>
      <c r="X392" s="70"/>
      <c r="AA392" s="70"/>
      <c r="AD392" s="70"/>
      <c r="AG392" s="70"/>
      <c r="AJ392" s="70"/>
      <c r="AM392" s="70"/>
      <c r="AP392" s="70"/>
      <c r="AS392" s="70"/>
      <c r="AV392" s="70"/>
      <c r="AY392" s="70"/>
    </row>
    <row r="393" spans="2:51">
      <c r="B393" s="69"/>
      <c r="C393" s="69"/>
      <c r="D393" s="70"/>
      <c r="F393" s="69"/>
      <c r="I393" s="70"/>
      <c r="L393" s="70"/>
      <c r="O393" s="70"/>
      <c r="R393" s="70"/>
      <c r="U393" s="70"/>
      <c r="X393" s="70"/>
      <c r="AA393" s="70"/>
      <c r="AD393" s="70"/>
      <c r="AG393" s="70"/>
      <c r="AJ393" s="70"/>
      <c r="AM393" s="70"/>
      <c r="AP393" s="70"/>
      <c r="AS393" s="70"/>
      <c r="AV393" s="70"/>
      <c r="AY393" s="70"/>
    </row>
    <row r="394" spans="2:51">
      <c r="B394" s="69"/>
      <c r="C394" s="69"/>
      <c r="D394" s="70"/>
      <c r="F394" s="69"/>
      <c r="I394" s="70"/>
      <c r="L394" s="70"/>
      <c r="O394" s="70"/>
      <c r="R394" s="70"/>
      <c r="U394" s="70"/>
      <c r="X394" s="70"/>
      <c r="AA394" s="70"/>
      <c r="AD394" s="70"/>
      <c r="AG394" s="70"/>
      <c r="AJ394" s="70"/>
      <c r="AM394" s="70"/>
      <c r="AP394" s="70"/>
      <c r="AS394" s="70"/>
      <c r="AV394" s="70"/>
      <c r="AY394" s="70"/>
    </row>
    <row r="395" spans="2:51">
      <c r="B395" s="69"/>
      <c r="C395" s="69"/>
      <c r="D395" s="70"/>
      <c r="F395" s="69"/>
      <c r="I395" s="70"/>
      <c r="L395" s="70"/>
      <c r="O395" s="70"/>
      <c r="R395" s="70"/>
      <c r="U395" s="70"/>
      <c r="X395" s="70"/>
      <c r="AA395" s="70"/>
      <c r="AD395" s="70"/>
      <c r="AG395" s="70"/>
      <c r="AJ395" s="70"/>
      <c r="AM395" s="70"/>
      <c r="AP395" s="70"/>
      <c r="AS395" s="70"/>
      <c r="AV395" s="70"/>
      <c r="AY395" s="70"/>
    </row>
    <row r="396" spans="2:51">
      <c r="B396" s="69"/>
      <c r="C396" s="69"/>
      <c r="D396" s="70"/>
      <c r="F396" s="69"/>
      <c r="I396" s="70"/>
      <c r="L396" s="70"/>
      <c r="O396" s="70"/>
      <c r="R396" s="70"/>
      <c r="U396" s="70"/>
      <c r="X396" s="70"/>
      <c r="AA396" s="70"/>
      <c r="AD396" s="70"/>
      <c r="AG396" s="70"/>
      <c r="AJ396" s="70"/>
      <c r="AM396" s="70"/>
      <c r="AP396" s="70"/>
      <c r="AS396" s="70"/>
      <c r="AV396" s="70"/>
      <c r="AY396" s="70"/>
    </row>
    <row r="397" spans="2:51">
      <c r="B397" s="69"/>
      <c r="C397" s="69"/>
      <c r="D397" s="70"/>
      <c r="F397" s="69"/>
      <c r="I397" s="70"/>
      <c r="L397" s="70"/>
      <c r="O397" s="70"/>
      <c r="R397" s="70"/>
      <c r="U397" s="70"/>
      <c r="X397" s="70"/>
      <c r="AA397" s="70"/>
      <c r="AD397" s="70"/>
      <c r="AG397" s="70"/>
      <c r="AJ397" s="70"/>
      <c r="AM397" s="70"/>
      <c r="AP397" s="70"/>
      <c r="AS397" s="70"/>
      <c r="AV397" s="70"/>
      <c r="AY397" s="70"/>
    </row>
    <row r="398" spans="2:51">
      <c r="B398" s="69"/>
      <c r="C398" s="69"/>
      <c r="D398" s="70"/>
      <c r="F398" s="69"/>
      <c r="I398" s="70"/>
      <c r="L398" s="70"/>
      <c r="O398" s="70"/>
      <c r="R398" s="70"/>
      <c r="U398" s="70"/>
      <c r="X398" s="70"/>
      <c r="AA398" s="70"/>
      <c r="AD398" s="70"/>
      <c r="AG398" s="70"/>
      <c r="AJ398" s="70"/>
      <c r="AM398" s="70"/>
      <c r="AP398" s="70"/>
      <c r="AS398" s="70"/>
      <c r="AV398" s="70"/>
      <c r="AY398" s="70"/>
    </row>
    <row r="399" spans="2:51">
      <c r="B399" s="69"/>
      <c r="C399" s="69"/>
      <c r="D399" s="70"/>
      <c r="F399" s="69"/>
      <c r="I399" s="70"/>
      <c r="L399" s="70"/>
      <c r="O399" s="70"/>
      <c r="R399" s="70"/>
      <c r="U399" s="70"/>
      <c r="X399" s="70"/>
      <c r="AA399" s="70"/>
      <c r="AD399" s="70"/>
      <c r="AG399" s="70"/>
      <c r="AJ399" s="70"/>
      <c r="AM399" s="70"/>
      <c r="AP399" s="70"/>
      <c r="AS399" s="70"/>
      <c r="AV399" s="70"/>
      <c r="AY399" s="70"/>
    </row>
    <row r="400" spans="2:51">
      <c r="B400" s="69"/>
      <c r="C400" s="69"/>
      <c r="D400" s="70"/>
      <c r="F400" s="69"/>
      <c r="I400" s="70"/>
      <c r="L400" s="70"/>
      <c r="O400" s="70"/>
      <c r="R400" s="70"/>
      <c r="U400" s="70"/>
      <c r="X400" s="70"/>
      <c r="AA400" s="70"/>
      <c r="AD400" s="70"/>
      <c r="AG400" s="70"/>
      <c r="AJ400" s="70"/>
      <c r="AM400" s="70"/>
      <c r="AP400" s="70"/>
      <c r="AS400" s="70"/>
      <c r="AV400" s="70"/>
      <c r="AY400" s="70"/>
    </row>
    <row r="401" spans="2:51">
      <c r="B401" s="69"/>
      <c r="C401" s="69"/>
      <c r="D401" s="70"/>
      <c r="F401" s="69"/>
      <c r="I401" s="70"/>
      <c r="L401" s="70"/>
      <c r="O401" s="70"/>
      <c r="R401" s="70"/>
      <c r="U401" s="70"/>
      <c r="X401" s="70"/>
      <c r="AA401" s="70"/>
      <c r="AD401" s="70"/>
      <c r="AG401" s="70"/>
      <c r="AJ401" s="70"/>
      <c r="AM401" s="70"/>
      <c r="AP401" s="70"/>
      <c r="AS401" s="70"/>
      <c r="AV401" s="70"/>
      <c r="AY401" s="70"/>
    </row>
    <row r="402" spans="2:51">
      <c r="B402" s="69"/>
      <c r="C402" s="71"/>
      <c r="D402" s="70"/>
      <c r="F402" s="69"/>
      <c r="I402" s="70"/>
      <c r="L402" s="70"/>
      <c r="O402" s="70"/>
      <c r="R402" s="70"/>
      <c r="U402" s="70"/>
      <c r="X402" s="70"/>
      <c r="AA402" s="70"/>
      <c r="AD402" s="70"/>
      <c r="AG402" s="70"/>
      <c r="AJ402" s="70"/>
      <c r="AM402" s="70"/>
      <c r="AP402" s="70"/>
      <c r="AS402" s="70"/>
      <c r="AV402" s="70"/>
      <c r="AY402" s="70"/>
    </row>
    <row r="403" spans="2:51">
      <c r="B403" s="69"/>
      <c r="C403" s="69"/>
      <c r="D403" s="70"/>
      <c r="F403" s="69"/>
      <c r="I403" s="70"/>
      <c r="L403" s="70"/>
      <c r="O403" s="70"/>
      <c r="R403" s="70"/>
      <c r="U403" s="70"/>
      <c r="X403" s="70"/>
      <c r="AA403" s="70"/>
      <c r="AD403" s="70"/>
      <c r="AG403" s="70"/>
      <c r="AJ403" s="70"/>
      <c r="AM403" s="70"/>
      <c r="AP403" s="70"/>
      <c r="AS403" s="70"/>
      <c r="AV403" s="70"/>
      <c r="AY403" s="70"/>
    </row>
    <row r="404" spans="2:51">
      <c r="B404" s="69"/>
      <c r="C404" s="69"/>
      <c r="D404" s="70"/>
      <c r="F404" s="69"/>
      <c r="I404" s="70"/>
      <c r="L404" s="70"/>
      <c r="O404" s="70"/>
      <c r="R404" s="70"/>
      <c r="U404" s="70"/>
      <c r="X404" s="70"/>
      <c r="AA404" s="70"/>
      <c r="AD404" s="70"/>
      <c r="AG404" s="70"/>
      <c r="AJ404" s="70"/>
      <c r="AM404" s="70"/>
      <c r="AP404" s="70"/>
      <c r="AS404" s="70"/>
      <c r="AV404" s="70"/>
      <c r="AY404" s="70"/>
    </row>
    <row r="405" spans="2:51">
      <c r="B405" s="69"/>
      <c r="C405" s="69"/>
      <c r="D405" s="70"/>
      <c r="F405" s="69"/>
      <c r="I405" s="70"/>
      <c r="L405" s="70"/>
      <c r="O405" s="70"/>
      <c r="R405" s="70"/>
      <c r="U405" s="70"/>
      <c r="X405" s="70"/>
      <c r="AA405" s="70"/>
      <c r="AD405" s="70"/>
      <c r="AG405" s="70"/>
      <c r="AJ405" s="70"/>
      <c r="AM405" s="70"/>
      <c r="AP405" s="70"/>
      <c r="AS405" s="70"/>
      <c r="AV405" s="70"/>
      <c r="AY405" s="70"/>
    </row>
    <row r="406" spans="2:51">
      <c r="B406" s="69"/>
      <c r="C406" s="69"/>
      <c r="D406" s="70"/>
      <c r="F406" s="69"/>
      <c r="I406" s="70"/>
      <c r="L406" s="70"/>
      <c r="O406" s="70"/>
      <c r="R406" s="70"/>
      <c r="U406" s="70"/>
      <c r="X406" s="70"/>
      <c r="AA406" s="70"/>
      <c r="AD406" s="70"/>
      <c r="AG406" s="70"/>
      <c r="AJ406" s="70"/>
      <c r="AM406" s="70"/>
      <c r="AP406" s="70"/>
      <c r="AS406" s="70"/>
      <c r="AV406" s="70"/>
      <c r="AY406" s="70"/>
    </row>
    <row r="407" spans="2:51">
      <c r="B407" s="69"/>
      <c r="C407" s="69"/>
      <c r="D407" s="70"/>
      <c r="F407" s="69"/>
      <c r="I407" s="70"/>
      <c r="L407" s="70"/>
      <c r="O407" s="70"/>
      <c r="R407" s="70"/>
      <c r="U407" s="70"/>
      <c r="X407" s="70"/>
      <c r="AA407" s="70"/>
      <c r="AD407" s="70"/>
      <c r="AG407" s="70"/>
      <c r="AJ407" s="70"/>
      <c r="AM407" s="70"/>
      <c r="AP407" s="70"/>
      <c r="AS407" s="70"/>
      <c r="AV407" s="70"/>
      <c r="AY407" s="70"/>
    </row>
    <row r="408" spans="2:51">
      <c r="B408" s="69"/>
      <c r="C408" s="69"/>
      <c r="D408" s="70"/>
      <c r="F408" s="69"/>
      <c r="I408" s="70"/>
      <c r="L408" s="70"/>
      <c r="O408" s="70"/>
      <c r="R408" s="70"/>
      <c r="U408" s="70"/>
      <c r="X408" s="70"/>
      <c r="AA408" s="70"/>
      <c r="AD408" s="70"/>
      <c r="AG408" s="70"/>
      <c r="AJ408" s="70"/>
      <c r="AM408" s="70"/>
      <c r="AP408" s="70"/>
      <c r="AS408" s="70"/>
      <c r="AV408" s="70"/>
      <c r="AY408" s="70"/>
    </row>
    <row r="409" spans="2:51">
      <c r="B409" s="69"/>
      <c r="C409" s="69"/>
      <c r="D409" s="70"/>
      <c r="F409" s="69"/>
      <c r="I409" s="70"/>
      <c r="L409" s="70"/>
      <c r="O409" s="70"/>
      <c r="R409" s="70"/>
      <c r="U409" s="70"/>
      <c r="X409" s="70"/>
      <c r="AA409" s="70"/>
      <c r="AD409" s="70"/>
      <c r="AG409" s="70"/>
      <c r="AJ409" s="70"/>
      <c r="AM409" s="70"/>
      <c r="AP409" s="70"/>
      <c r="AS409" s="70"/>
      <c r="AV409" s="70"/>
      <c r="AY409" s="70"/>
    </row>
    <row r="410" spans="2:51">
      <c r="B410" s="69"/>
      <c r="C410" s="69"/>
      <c r="D410" s="70"/>
      <c r="F410" s="69"/>
      <c r="I410" s="70"/>
      <c r="L410" s="70"/>
      <c r="O410" s="70"/>
      <c r="R410" s="70"/>
      <c r="U410" s="70"/>
      <c r="X410" s="70"/>
      <c r="AA410" s="70"/>
      <c r="AD410" s="70"/>
      <c r="AG410" s="70"/>
      <c r="AJ410" s="70"/>
      <c r="AM410" s="70"/>
      <c r="AP410" s="70"/>
      <c r="AS410" s="70"/>
      <c r="AV410" s="70"/>
      <c r="AY410" s="70"/>
    </row>
    <row r="411" spans="2:51">
      <c r="B411" s="69"/>
      <c r="C411" s="69"/>
      <c r="D411" s="70"/>
      <c r="F411" s="69"/>
      <c r="I411" s="70"/>
      <c r="L411" s="70"/>
      <c r="O411" s="70"/>
      <c r="R411" s="70"/>
      <c r="U411" s="70"/>
      <c r="X411" s="70"/>
      <c r="AA411" s="70"/>
      <c r="AD411" s="70"/>
      <c r="AG411" s="70"/>
      <c r="AJ411" s="70"/>
      <c r="AM411" s="70"/>
      <c r="AP411" s="70"/>
      <c r="AS411" s="70"/>
      <c r="AV411" s="70"/>
      <c r="AY411" s="70"/>
    </row>
    <row r="412" spans="2:51">
      <c r="B412" s="69"/>
      <c r="C412" s="69"/>
      <c r="D412" s="70"/>
      <c r="F412" s="69"/>
      <c r="I412" s="70"/>
      <c r="L412" s="70"/>
      <c r="O412" s="70"/>
      <c r="R412" s="70"/>
      <c r="U412" s="70"/>
      <c r="X412" s="70"/>
      <c r="AA412" s="70"/>
      <c r="AD412" s="70"/>
      <c r="AG412" s="70"/>
      <c r="AJ412" s="70"/>
      <c r="AM412" s="70"/>
      <c r="AP412" s="70"/>
      <c r="AS412" s="70"/>
      <c r="AV412" s="70"/>
      <c r="AY412" s="70"/>
    </row>
    <row r="413" spans="2:51">
      <c r="B413" s="69"/>
      <c r="C413" s="69"/>
      <c r="D413" s="70"/>
      <c r="F413" s="69"/>
      <c r="I413" s="70"/>
      <c r="L413" s="70"/>
      <c r="O413" s="70"/>
      <c r="R413" s="70"/>
      <c r="U413" s="70"/>
      <c r="X413" s="70"/>
      <c r="AA413" s="70"/>
      <c r="AD413" s="70"/>
      <c r="AG413" s="70"/>
      <c r="AJ413" s="70"/>
      <c r="AM413" s="70"/>
      <c r="AP413" s="70"/>
      <c r="AS413" s="70"/>
      <c r="AV413" s="70"/>
      <c r="AY413" s="70"/>
    </row>
    <row r="414" spans="2:51">
      <c r="B414" s="69"/>
      <c r="C414" s="69"/>
      <c r="D414" s="70"/>
      <c r="F414" s="69"/>
      <c r="I414" s="70"/>
      <c r="L414" s="70"/>
      <c r="O414" s="70"/>
      <c r="R414" s="70"/>
      <c r="U414" s="70"/>
      <c r="X414" s="70"/>
      <c r="AA414" s="70"/>
      <c r="AD414" s="70"/>
      <c r="AG414" s="70"/>
      <c r="AJ414" s="70"/>
      <c r="AM414" s="70"/>
      <c r="AP414" s="70"/>
      <c r="AS414" s="70"/>
      <c r="AV414" s="70"/>
      <c r="AY414" s="70"/>
    </row>
    <row r="415" spans="2:51">
      <c r="B415" s="69"/>
      <c r="C415" s="69"/>
      <c r="D415" s="70"/>
      <c r="F415" s="69"/>
      <c r="I415" s="70"/>
      <c r="L415" s="70"/>
      <c r="O415" s="70"/>
      <c r="R415" s="70"/>
      <c r="U415" s="70"/>
      <c r="X415" s="70"/>
      <c r="AA415" s="70"/>
      <c r="AD415" s="70"/>
      <c r="AG415" s="70"/>
      <c r="AJ415" s="70"/>
      <c r="AM415" s="70"/>
      <c r="AP415" s="70"/>
      <c r="AS415" s="70"/>
      <c r="AV415" s="70"/>
      <c r="AY415" s="70"/>
    </row>
    <row r="416" spans="2:51">
      <c r="B416" s="69"/>
      <c r="C416" s="69"/>
      <c r="D416" s="70"/>
      <c r="F416" s="69"/>
      <c r="I416" s="70"/>
      <c r="L416" s="70"/>
      <c r="O416" s="70"/>
      <c r="R416" s="70"/>
      <c r="U416" s="70"/>
      <c r="X416" s="70"/>
      <c r="AA416" s="70"/>
      <c r="AD416" s="70"/>
      <c r="AG416" s="70"/>
      <c r="AJ416" s="70"/>
      <c r="AM416" s="70"/>
      <c r="AP416" s="70"/>
      <c r="AS416" s="70"/>
      <c r="AV416" s="70"/>
      <c r="AY416" s="70"/>
    </row>
    <row r="417" spans="2:51">
      <c r="B417" s="69"/>
      <c r="C417" s="69"/>
      <c r="D417" s="70"/>
      <c r="F417" s="69"/>
      <c r="I417" s="70"/>
      <c r="L417" s="70"/>
      <c r="O417" s="70"/>
      <c r="R417" s="70"/>
      <c r="U417" s="70"/>
      <c r="X417" s="70"/>
      <c r="AA417" s="70"/>
      <c r="AD417" s="70"/>
      <c r="AG417" s="70"/>
      <c r="AJ417" s="70"/>
      <c r="AM417" s="70"/>
      <c r="AP417" s="70"/>
      <c r="AS417" s="70"/>
      <c r="AV417" s="70"/>
      <c r="AY417" s="70"/>
    </row>
    <row r="418" spans="2:51">
      <c r="B418" s="69"/>
      <c r="C418" s="69"/>
      <c r="D418" s="70"/>
      <c r="F418" s="69"/>
      <c r="I418" s="70"/>
      <c r="L418" s="70"/>
      <c r="O418" s="70"/>
      <c r="R418" s="70"/>
      <c r="U418" s="70"/>
      <c r="X418" s="70"/>
      <c r="AA418" s="70"/>
      <c r="AD418" s="70"/>
      <c r="AG418" s="70"/>
      <c r="AJ418" s="70"/>
      <c r="AM418" s="70"/>
      <c r="AP418" s="70"/>
      <c r="AS418" s="70"/>
      <c r="AV418" s="70"/>
      <c r="AY418" s="70"/>
    </row>
    <row r="419" spans="2:51">
      <c r="B419" s="69"/>
      <c r="C419" s="69"/>
      <c r="D419" s="70"/>
      <c r="F419" s="69"/>
      <c r="I419" s="70"/>
      <c r="L419" s="70"/>
      <c r="O419" s="70"/>
      <c r="R419" s="70"/>
      <c r="U419" s="70"/>
      <c r="X419" s="70"/>
      <c r="AA419" s="70"/>
      <c r="AD419" s="70"/>
      <c r="AG419" s="70"/>
      <c r="AJ419" s="70"/>
      <c r="AM419" s="70"/>
      <c r="AP419" s="70"/>
      <c r="AS419" s="70"/>
      <c r="AV419" s="70"/>
      <c r="AY419" s="70"/>
    </row>
    <row r="420" spans="2:51">
      <c r="B420" s="69"/>
      <c r="C420" s="69"/>
      <c r="D420" s="70"/>
      <c r="F420" s="69"/>
      <c r="I420" s="70"/>
      <c r="L420" s="70"/>
      <c r="O420" s="70"/>
      <c r="R420" s="70"/>
      <c r="U420" s="70"/>
      <c r="X420" s="70"/>
      <c r="AA420" s="70"/>
      <c r="AD420" s="70"/>
      <c r="AG420" s="70"/>
      <c r="AJ420" s="70"/>
      <c r="AM420" s="70"/>
      <c r="AP420" s="70"/>
      <c r="AS420" s="70"/>
      <c r="AV420" s="70"/>
      <c r="AY420" s="70"/>
    </row>
    <row r="421" spans="2:51">
      <c r="B421" s="69"/>
      <c r="C421" s="69"/>
      <c r="D421" s="70"/>
      <c r="F421" s="69"/>
      <c r="I421" s="70"/>
      <c r="L421" s="70"/>
      <c r="O421" s="70"/>
      <c r="R421" s="70"/>
      <c r="U421" s="70"/>
      <c r="X421" s="70"/>
      <c r="AA421" s="70"/>
      <c r="AD421" s="70"/>
      <c r="AG421" s="70"/>
      <c r="AJ421" s="70"/>
      <c r="AM421" s="70"/>
      <c r="AP421" s="70"/>
      <c r="AS421" s="70"/>
      <c r="AV421" s="70"/>
      <c r="AY421" s="70"/>
    </row>
    <row r="422" spans="2:51">
      <c r="B422" s="69"/>
      <c r="C422" s="69"/>
      <c r="D422" s="70"/>
      <c r="F422" s="69"/>
      <c r="I422" s="70"/>
      <c r="L422" s="70"/>
      <c r="O422" s="70"/>
      <c r="R422" s="70"/>
      <c r="U422" s="70"/>
      <c r="X422" s="70"/>
      <c r="AA422" s="70"/>
      <c r="AD422" s="70"/>
      <c r="AG422" s="70"/>
      <c r="AJ422" s="70"/>
      <c r="AM422" s="70"/>
      <c r="AP422" s="70"/>
      <c r="AS422" s="70"/>
      <c r="AV422" s="70"/>
      <c r="AY422" s="70"/>
    </row>
    <row r="423" spans="2:51">
      <c r="B423" s="69"/>
      <c r="C423" s="69"/>
      <c r="D423" s="70"/>
      <c r="F423" s="69"/>
      <c r="I423" s="70"/>
      <c r="L423" s="70"/>
      <c r="O423" s="70"/>
      <c r="R423" s="70"/>
      <c r="U423" s="70"/>
      <c r="X423" s="70"/>
      <c r="AA423" s="70"/>
      <c r="AD423" s="70"/>
      <c r="AG423" s="70"/>
      <c r="AJ423" s="70"/>
      <c r="AM423" s="70"/>
      <c r="AP423" s="70"/>
      <c r="AS423" s="70"/>
      <c r="AV423" s="70"/>
      <c r="AY423" s="70"/>
    </row>
    <row r="424" spans="2:51">
      <c r="B424" s="69"/>
      <c r="C424" s="69"/>
      <c r="D424" s="70"/>
      <c r="F424" s="69"/>
      <c r="I424" s="70"/>
      <c r="L424" s="70"/>
      <c r="O424" s="70"/>
      <c r="R424" s="70"/>
      <c r="U424" s="70"/>
      <c r="X424" s="70"/>
      <c r="AA424" s="70"/>
      <c r="AD424" s="70"/>
      <c r="AG424" s="70"/>
      <c r="AJ424" s="70"/>
      <c r="AM424" s="70"/>
      <c r="AP424" s="70"/>
      <c r="AS424" s="70"/>
      <c r="AV424" s="70"/>
      <c r="AY424" s="70"/>
    </row>
    <row r="425" spans="2:51">
      <c r="B425" s="69"/>
      <c r="C425" s="69"/>
      <c r="D425" s="70"/>
      <c r="F425" s="69"/>
      <c r="I425" s="70"/>
      <c r="L425" s="70"/>
      <c r="O425" s="70"/>
      <c r="R425" s="70"/>
      <c r="U425" s="70"/>
      <c r="X425" s="70"/>
      <c r="AA425" s="70"/>
      <c r="AD425" s="70"/>
      <c r="AG425" s="70"/>
      <c r="AJ425" s="70"/>
      <c r="AM425" s="70"/>
      <c r="AP425" s="70"/>
      <c r="AS425" s="70"/>
      <c r="AV425" s="70"/>
      <c r="AY425" s="70"/>
    </row>
    <row r="426" spans="2:51">
      <c r="B426" s="69"/>
      <c r="C426" s="69"/>
      <c r="D426" s="70"/>
      <c r="F426" s="69"/>
      <c r="I426" s="70"/>
      <c r="L426" s="70"/>
      <c r="O426" s="70"/>
      <c r="R426" s="70"/>
      <c r="U426" s="70"/>
      <c r="X426" s="70"/>
      <c r="AA426" s="70"/>
      <c r="AD426" s="70"/>
      <c r="AG426" s="70"/>
      <c r="AJ426" s="70"/>
      <c r="AM426" s="70"/>
      <c r="AP426" s="70"/>
      <c r="AS426" s="70"/>
      <c r="AV426" s="70"/>
      <c r="AY426" s="70"/>
    </row>
    <row r="427" spans="2:51">
      <c r="B427" s="69"/>
      <c r="C427" s="69"/>
      <c r="D427" s="70"/>
      <c r="F427" s="69"/>
      <c r="I427" s="70"/>
      <c r="L427" s="70"/>
      <c r="O427" s="70"/>
      <c r="R427" s="70"/>
      <c r="U427" s="70"/>
      <c r="X427" s="70"/>
      <c r="AA427" s="70"/>
      <c r="AD427" s="70"/>
      <c r="AG427" s="70"/>
      <c r="AJ427" s="70"/>
      <c r="AM427" s="70"/>
      <c r="AP427" s="70"/>
      <c r="AS427" s="70"/>
      <c r="AV427" s="70"/>
      <c r="AY427" s="70"/>
    </row>
    <row r="428" spans="2:51">
      <c r="B428" s="69"/>
      <c r="C428" s="69"/>
      <c r="D428" s="70"/>
      <c r="F428" s="69"/>
      <c r="I428" s="70"/>
      <c r="L428" s="70"/>
      <c r="O428" s="70"/>
      <c r="R428" s="70"/>
      <c r="U428" s="70"/>
      <c r="X428" s="70"/>
      <c r="AA428" s="70"/>
      <c r="AD428" s="70"/>
      <c r="AG428" s="70"/>
      <c r="AJ428" s="70"/>
      <c r="AM428" s="70"/>
      <c r="AP428" s="70"/>
      <c r="AS428" s="70"/>
      <c r="AV428" s="70"/>
      <c r="AY428" s="70"/>
    </row>
    <row r="429" spans="2:51">
      <c r="B429" s="69"/>
      <c r="C429" s="69"/>
      <c r="D429" s="70"/>
      <c r="F429" s="69"/>
      <c r="I429" s="70"/>
      <c r="L429" s="70"/>
      <c r="O429" s="70"/>
      <c r="R429" s="70"/>
      <c r="U429" s="70"/>
      <c r="X429" s="70"/>
      <c r="AA429" s="70"/>
      <c r="AD429" s="70"/>
      <c r="AG429" s="70"/>
      <c r="AJ429" s="70"/>
      <c r="AM429" s="70"/>
      <c r="AP429" s="70"/>
      <c r="AS429" s="70"/>
      <c r="AV429" s="70"/>
      <c r="AY429" s="70"/>
    </row>
    <row r="430" spans="2:51">
      <c r="B430" s="69"/>
      <c r="C430" s="69"/>
      <c r="D430" s="70"/>
      <c r="F430" s="69"/>
      <c r="I430" s="70"/>
      <c r="L430" s="70"/>
      <c r="O430" s="70"/>
      <c r="R430" s="70"/>
      <c r="U430" s="70"/>
      <c r="X430" s="70"/>
      <c r="AA430" s="70"/>
      <c r="AD430" s="70"/>
      <c r="AG430" s="70"/>
      <c r="AJ430" s="70"/>
      <c r="AM430" s="70"/>
      <c r="AP430" s="70"/>
      <c r="AS430" s="70"/>
      <c r="AV430" s="70"/>
      <c r="AY430" s="70"/>
    </row>
    <row r="431" spans="2:51">
      <c r="B431" s="69"/>
      <c r="C431" s="69"/>
      <c r="D431" s="70"/>
      <c r="F431" s="69"/>
      <c r="I431" s="70"/>
      <c r="L431" s="70"/>
      <c r="O431" s="70"/>
      <c r="R431" s="70"/>
      <c r="U431" s="70"/>
      <c r="X431" s="70"/>
      <c r="AA431" s="70"/>
      <c r="AD431" s="70"/>
      <c r="AG431" s="70"/>
      <c r="AJ431" s="70"/>
      <c r="AM431" s="70"/>
      <c r="AP431" s="70"/>
      <c r="AS431" s="70"/>
      <c r="AV431" s="70"/>
      <c r="AY431" s="70"/>
    </row>
    <row r="432" spans="2:51">
      <c r="B432" s="69"/>
      <c r="C432" s="69"/>
      <c r="D432" s="70"/>
      <c r="F432" s="69"/>
      <c r="I432" s="70"/>
      <c r="L432" s="70"/>
      <c r="O432" s="70"/>
      <c r="R432" s="70"/>
      <c r="U432" s="70"/>
      <c r="X432" s="70"/>
      <c r="AA432" s="70"/>
      <c r="AD432" s="70"/>
      <c r="AG432" s="70"/>
      <c r="AJ432" s="70"/>
      <c r="AM432" s="70"/>
      <c r="AP432" s="70"/>
      <c r="AS432" s="70"/>
      <c r="AV432" s="70"/>
      <c r="AY432" s="70"/>
    </row>
    <row r="433" spans="2:51">
      <c r="B433" s="69"/>
      <c r="C433" s="69"/>
      <c r="D433" s="70"/>
      <c r="F433" s="69"/>
      <c r="I433" s="70"/>
      <c r="L433" s="70"/>
      <c r="O433" s="70"/>
      <c r="R433" s="70"/>
      <c r="U433" s="70"/>
      <c r="X433" s="70"/>
      <c r="AA433" s="70"/>
      <c r="AD433" s="70"/>
      <c r="AG433" s="70"/>
      <c r="AJ433" s="70"/>
      <c r="AM433" s="70"/>
      <c r="AP433" s="70"/>
      <c r="AS433" s="70"/>
      <c r="AV433" s="70"/>
      <c r="AY433" s="70"/>
    </row>
    <row r="434" spans="2:51">
      <c r="B434" s="69"/>
      <c r="C434" s="69"/>
      <c r="D434" s="70"/>
      <c r="F434" s="69"/>
      <c r="I434" s="70"/>
      <c r="L434" s="70"/>
      <c r="O434" s="70"/>
      <c r="R434" s="70"/>
      <c r="U434" s="70"/>
      <c r="X434" s="70"/>
      <c r="AA434" s="70"/>
      <c r="AD434" s="70"/>
      <c r="AG434" s="70"/>
      <c r="AJ434" s="70"/>
      <c r="AM434" s="70"/>
      <c r="AP434" s="70"/>
      <c r="AS434" s="70"/>
      <c r="AV434" s="70"/>
      <c r="AY434" s="70"/>
    </row>
    <row r="435" spans="2:51">
      <c r="B435" s="69"/>
      <c r="C435" s="69"/>
      <c r="D435" s="70"/>
      <c r="F435" s="69"/>
      <c r="I435" s="70"/>
      <c r="L435" s="70"/>
      <c r="O435" s="70"/>
      <c r="R435" s="70"/>
      <c r="U435" s="70"/>
      <c r="X435" s="70"/>
      <c r="AA435" s="70"/>
      <c r="AD435" s="70"/>
      <c r="AG435" s="70"/>
      <c r="AJ435" s="70"/>
      <c r="AM435" s="70"/>
      <c r="AP435" s="70"/>
      <c r="AS435" s="70"/>
      <c r="AV435" s="70"/>
      <c r="AY435" s="70"/>
    </row>
    <row r="436" spans="2:51">
      <c r="B436" s="69"/>
      <c r="C436" s="69"/>
      <c r="D436" s="70"/>
      <c r="F436" s="69"/>
      <c r="I436" s="70"/>
      <c r="L436" s="70"/>
      <c r="O436" s="70"/>
      <c r="R436" s="70"/>
      <c r="U436" s="70"/>
      <c r="X436" s="70"/>
      <c r="AA436" s="70"/>
      <c r="AD436" s="70"/>
      <c r="AG436" s="70"/>
      <c r="AJ436" s="70"/>
      <c r="AM436" s="70"/>
      <c r="AP436" s="70"/>
      <c r="AS436" s="70"/>
      <c r="AV436" s="70"/>
      <c r="AY436" s="70"/>
    </row>
    <row r="437" spans="2:51">
      <c r="B437" s="69"/>
      <c r="C437" s="69"/>
      <c r="D437" s="70"/>
      <c r="F437" s="69"/>
      <c r="I437" s="70"/>
      <c r="L437" s="70"/>
      <c r="O437" s="70"/>
      <c r="R437" s="70"/>
      <c r="U437" s="70"/>
      <c r="X437" s="70"/>
      <c r="AA437" s="70"/>
      <c r="AD437" s="70"/>
      <c r="AG437" s="70"/>
      <c r="AJ437" s="70"/>
      <c r="AM437" s="70"/>
      <c r="AP437" s="70"/>
      <c r="AS437" s="70"/>
      <c r="AV437" s="70"/>
      <c r="AY437" s="70"/>
    </row>
    <row r="438" spans="2:51">
      <c r="B438" s="69"/>
      <c r="C438" s="71"/>
      <c r="D438" s="70"/>
      <c r="F438" s="69"/>
      <c r="I438" s="70"/>
      <c r="L438" s="70"/>
      <c r="O438" s="70"/>
      <c r="R438" s="70"/>
      <c r="U438" s="70"/>
      <c r="X438" s="70"/>
      <c r="AA438" s="70"/>
      <c r="AD438" s="70"/>
      <c r="AG438" s="70"/>
      <c r="AJ438" s="70"/>
      <c r="AM438" s="70"/>
      <c r="AP438" s="70"/>
      <c r="AS438" s="70"/>
      <c r="AV438" s="70"/>
      <c r="AY438" s="70"/>
    </row>
    <row r="439" spans="2:51">
      <c r="B439" s="69"/>
      <c r="C439" s="69"/>
      <c r="D439" s="70"/>
      <c r="F439" s="69"/>
      <c r="I439" s="70"/>
      <c r="L439" s="70"/>
      <c r="O439" s="70"/>
      <c r="R439" s="70"/>
      <c r="U439" s="70"/>
      <c r="X439" s="70"/>
      <c r="AA439" s="70"/>
      <c r="AD439" s="70"/>
      <c r="AG439" s="70"/>
      <c r="AJ439" s="70"/>
      <c r="AM439" s="70"/>
      <c r="AP439" s="70"/>
      <c r="AS439" s="70"/>
      <c r="AV439" s="70"/>
      <c r="AY439" s="70"/>
    </row>
    <row r="440" spans="2:51">
      <c r="B440" s="69"/>
      <c r="C440" s="69"/>
      <c r="D440" s="70"/>
      <c r="F440" s="69"/>
      <c r="I440" s="70"/>
      <c r="L440" s="70"/>
      <c r="O440" s="70"/>
      <c r="R440" s="70"/>
      <c r="U440" s="70"/>
      <c r="X440" s="70"/>
      <c r="AA440" s="70"/>
      <c r="AD440" s="70"/>
      <c r="AG440" s="70"/>
      <c r="AJ440" s="70"/>
      <c r="AM440" s="70"/>
      <c r="AP440" s="70"/>
      <c r="AS440" s="70"/>
      <c r="AV440" s="70"/>
      <c r="AY440" s="70"/>
    </row>
    <row r="441" spans="2:51">
      <c r="B441" s="69"/>
      <c r="C441" s="69"/>
      <c r="D441" s="70"/>
      <c r="F441" s="69"/>
      <c r="I441" s="70"/>
      <c r="L441" s="70"/>
      <c r="O441" s="70"/>
      <c r="R441" s="70"/>
      <c r="U441" s="70"/>
      <c r="X441" s="70"/>
      <c r="AA441" s="70"/>
      <c r="AD441" s="70"/>
      <c r="AG441" s="70"/>
      <c r="AJ441" s="70"/>
      <c r="AM441" s="70"/>
      <c r="AP441" s="70"/>
      <c r="AS441" s="70"/>
      <c r="AV441" s="70"/>
      <c r="AY441" s="70"/>
    </row>
    <row r="442" spans="2:51">
      <c r="B442" s="69"/>
      <c r="C442" s="69"/>
      <c r="D442" s="70"/>
      <c r="F442" s="69"/>
      <c r="I442" s="70"/>
      <c r="L442" s="70"/>
      <c r="O442" s="70"/>
      <c r="R442" s="70"/>
      <c r="U442" s="70"/>
      <c r="X442" s="70"/>
      <c r="AA442" s="70"/>
      <c r="AD442" s="70"/>
      <c r="AG442" s="70"/>
      <c r="AJ442" s="70"/>
      <c r="AM442" s="70"/>
      <c r="AP442" s="70"/>
      <c r="AS442" s="70"/>
      <c r="AV442" s="70"/>
      <c r="AY442" s="70"/>
    </row>
    <row r="443" spans="2:51">
      <c r="B443" s="69"/>
      <c r="C443" s="69"/>
      <c r="D443" s="70"/>
      <c r="F443" s="69"/>
      <c r="I443" s="70"/>
      <c r="L443" s="70"/>
      <c r="O443" s="70"/>
      <c r="R443" s="70"/>
      <c r="U443" s="70"/>
      <c r="X443" s="70"/>
      <c r="AA443" s="70"/>
      <c r="AD443" s="70"/>
      <c r="AG443" s="70"/>
      <c r="AJ443" s="70"/>
      <c r="AM443" s="70"/>
      <c r="AP443" s="70"/>
      <c r="AS443" s="70"/>
      <c r="AV443" s="70"/>
      <c r="AY443" s="70"/>
    </row>
    <row r="444" spans="2:51">
      <c r="B444" s="69"/>
      <c r="C444" s="71"/>
      <c r="D444" s="70"/>
      <c r="F444" s="69"/>
      <c r="I444" s="70"/>
      <c r="L444" s="70"/>
      <c r="O444" s="70"/>
      <c r="R444" s="70"/>
      <c r="U444" s="70"/>
      <c r="X444" s="70"/>
      <c r="AA444" s="70"/>
      <c r="AD444" s="70"/>
      <c r="AG444" s="70"/>
      <c r="AJ444" s="70"/>
      <c r="AM444" s="70"/>
      <c r="AP444" s="70"/>
      <c r="AS444" s="70"/>
      <c r="AV444" s="70"/>
      <c r="AY444" s="70"/>
    </row>
    <row r="445" spans="2:51">
      <c r="B445" s="69"/>
      <c r="C445" s="69"/>
      <c r="D445" s="70"/>
      <c r="F445" s="69"/>
      <c r="I445" s="70"/>
      <c r="L445" s="70"/>
      <c r="O445" s="70"/>
      <c r="R445" s="70"/>
      <c r="U445" s="70"/>
      <c r="X445" s="70"/>
      <c r="AA445" s="70"/>
      <c r="AD445" s="70"/>
      <c r="AG445" s="70"/>
      <c r="AJ445" s="70"/>
      <c r="AM445" s="70"/>
      <c r="AP445" s="70"/>
      <c r="AS445" s="70"/>
      <c r="AV445" s="70"/>
      <c r="AY445" s="70"/>
    </row>
    <row r="446" spans="2:51">
      <c r="B446" s="69"/>
      <c r="C446" s="69"/>
      <c r="D446" s="70"/>
      <c r="F446" s="69"/>
      <c r="I446" s="70"/>
      <c r="L446" s="70"/>
      <c r="O446" s="70"/>
      <c r="R446" s="70"/>
      <c r="U446" s="70"/>
      <c r="X446" s="70"/>
      <c r="AA446" s="70"/>
      <c r="AD446" s="70"/>
      <c r="AG446" s="70"/>
      <c r="AJ446" s="70"/>
      <c r="AM446" s="70"/>
      <c r="AP446" s="70"/>
      <c r="AS446" s="70"/>
      <c r="AV446" s="70"/>
      <c r="AY446" s="70"/>
    </row>
    <row r="447" spans="2:51">
      <c r="B447" s="69"/>
      <c r="C447" s="69"/>
      <c r="D447" s="70"/>
      <c r="F447" s="69"/>
      <c r="I447" s="70"/>
      <c r="L447" s="70"/>
      <c r="O447" s="70"/>
      <c r="R447" s="70"/>
      <c r="U447" s="70"/>
      <c r="X447" s="70"/>
      <c r="AA447" s="70"/>
      <c r="AD447" s="70"/>
      <c r="AG447" s="70"/>
      <c r="AJ447" s="70"/>
      <c r="AM447" s="70"/>
      <c r="AP447" s="70"/>
      <c r="AS447" s="70"/>
      <c r="AV447" s="70"/>
      <c r="AY447" s="70"/>
    </row>
    <row r="448" spans="2:51">
      <c r="B448" s="69"/>
      <c r="C448" s="69"/>
      <c r="D448" s="70"/>
      <c r="F448" s="69"/>
      <c r="I448" s="70"/>
      <c r="L448" s="70"/>
      <c r="O448" s="70"/>
      <c r="R448" s="70"/>
      <c r="U448" s="70"/>
      <c r="X448" s="70"/>
      <c r="AA448" s="70"/>
      <c r="AD448" s="70"/>
      <c r="AG448" s="70"/>
      <c r="AJ448" s="70"/>
      <c r="AM448" s="70"/>
      <c r="AP448" s="70"/>
      <c r="AS448" s="70"/>
      <c r="AV448" s="70"/>
      <c r="AY448" s="70"/>
    </row>
    <row r="449" spans="2:51">
      <c r="B449" s="69"/>
      <c r="C449" s="69"/>
      <c r="D449" s="70"/>
      <c r="F449" s="69"/>
      <c r="I449" s="70"/>
      <c r="L449" s="70"/>
      <c r="O449" s="70"/>
      <c r="R449" s="70"/>
      <c r="U449" s="70"/>
      <c r="X449" s="70"/>
      <c r="AA449" s="70"/>
      <c r="AD449" s="70"/>
      <c r="AG449" s="70"/>
      <c r="AJ449" s="70"/>
      <c r="AM449" s="70"/>
      <c r="AP449" s="70"/>
      <c r="AS449" s="70"/>
      <c r="AV449" s="70"/>
      <c r="AY449" s="70"/>
    </row>
    <row r="450" spans="2:51">
      <c r="B450" s="69"/>
      <c r="C450" s="69"/>
      <c r="D450" s="70"/>
      <c r="F450" s="69"/>
      <c r="I450" s="70"/>
      <c r="L450" s="70"/>
      <c r="O450" s="70"/>
      <c r="R450" s="70"/>
      <c r="U450" s="70"/>
      <c r="X450" s="70"/>
      <c r="AA450" s="70"/>
      <c r="AD450" s="70"/>
      <c r="AG450" s="70"/>
      <c r="AJ450" s="70"/>
      <c r="AM450" s="70"/>
      <c r="AP450" s="70"/>
      <c r="AS450" s="70"/>
      <c r="AV450" s="70"/>
      <c r="AY450" s="70"/>
    </row>
    <row r="451" spans="2:51">
      <c r="B451" s="69"/>
      <c r="C451" s="69"/>
      <c r="D451" s="70"/>
      <c r="F451" s="69"/>
      <c r="I451" s="70"/>
      <c r="L451" s="70"/>
      <c r="O451" s="70"/>
      <c r="R451" s="70"/>
      <c r="U451" s="70"/>
      <c r="X451" s="70"/>
      <c r="AA451" s="70"/>
      <c r="AD451" s="70"/>
      <c r="AG451" s="70"/>
      <c r="AJ451" s="70"/>
      <c r="AM451" s="70"/>
      <c r="AP451" s="70"/>
      <c r="AS451" s="70"/>
      <c r="AV451" s="70"/>
      <c r="AY451" s="70"/>
    </row>
    <row r="452" spans="2:51">
      <c r="B452" s="69"/>
      <c r="C452" s="69"/>
      <c r="D452" s="70"/>
      <c r="F452" s="69"/>
      <c r="I452" s="70"/>
      <c r="L452" s="70"/>
      <c r="O452" s="70"/>
      <c r="R452" s="70"/>
      <c r="U452" s="70"/>
      <c r="X452" s="70"/>
      <c r="AA452" s="70"/>
      <c r="AD452" s="70"/>
      <c r="AG452" s="70"/>
      <c r="AJ452" s="70"/>
      <c r="AM452" s="70"/>
      <c r="AP452" s="70"/>
      <c r="AS452" s="70"/>
      <c r="AV452" s="70"/>
      <c r="AY452" s="70"/>
    </row>
    <row r="453" spans="2:51">
      <c r="B453" s="69"/>
      <c r="C453" s="69"/>
      <c r="D453" s="70"/>
      <c r="F453" s="69"/>
      <c r="I453" s="70"/>
      <c r="L453" s="70"/>
      <c r="O453" s="70"/>
      <c r="R453" s="70"/>
      <c r="U453" s="70"/>
      <c r="X453" s="70"/>
      <c r="AA453" s="70"/>
      <c r="AD453" s="70"/>
      <c r="AG453" s="70"/>
      <c r="AJ453" s="70"/>
      <c r="AM453" s="70"/>
      <c r="AP453" s="70"/>
      <c r="AS453" s="70"/>
      <c r="AV453" s="70"/>
      <c r="AY453" s="70"/>
    </row>
    <row r="454" spans="2:51">
      <c r="B454" s="69"/>
      <c r="C454" s="69"/>
      <c r="D454" s="70"/>
      <c r="F454" s="69"/>
      <c r="I454" s="70"/>
      <c r="L454" s="70"/>
      <c r="O454" s="70"/>
      <c r="R454" s="70"/>
      <c r="U454" s="70"/>
      <c r="X454" s="70"/>
      <c r="AA454" s="70"/>
      <c r="AD454" s="70"/>
      <c r="AG454" s="70"/>
      <c r="AJ454" s="70"/>
      <c r="AM454" s="70"/>
      <c r="AP454" s="70"/>
      <c r="AS454" s="70"/>
      <c r="AV454" s="70"/>
      <c r="AY454" s="70"/>
    </row>
    <row r="455" spans="2:51">
      <c r="B455" s="69"/>
      <c r="C455" s="69"/>
      <c r="D455" s="70"/>
      <c r="F455" s="71"/>
      <c r="I455" s="70"/>
      <c r="L455" s="70"/>
      <c r="O455" s="70"/>
      <c r="R455" s="70"/>
      <c r="U455" s="70"/>
      <c r="X455" s="70"/>
      <c r="AA455" s="70"/>
      <c r="AD455" s="70"/>
      <c r="AG455" s="70"/>
      <c r="AJ455" s="70"/>
      <c r="AM455" s="70"/>
      <c r="AP455" s="70"/>
      <c r="AS455" s="70"/>
      <c r="AV455" s="70"/>
      <c r="AY455" s="70"/>
    </row>
    <row r="456" spans="2:51">
      <c r="B456" s="69"/>
      <c r="C456" s="69"/>
      <c r="D456" s="70"/>
      <c r="F456" s="69"/>
      <c r="I456" s="70"/>
      <c r="L456" s="70"/>
      <c r="O456" s="70"/>
      <c r="R456" s="70"/>
      <c r="U456" s="70"/>
      <c r="X456" s="70"/>
      <c r="AA456" s="70"/>
      <c r="AD456" s="70"/>
      <c r="AG456" s="70"/>
      <c r="AJ456" s="70"/>
      <c r="AM456" s="70"/>
      <c r="AP456" s="70"/>
      <c r="AS456" s="70"/>
      <c r="AV456" s="70"/>
      <c r="AY456" s="70"/>
    </row>
    <row r="457" spans="2:51">
      <c r="B457" s="69"/>
      <c r="C457" s="69"/>
      <c r="D457" s="70"/>
      <c r="F457" s="69"/>
      <c r="I457" s="70"/>
      <c r="L457" s="70"/>
      <c r="O457" s="70"/>
      <c r="R457" s="70"/>
      <c r="U457" s="70"/>
      <c r="X457" s="70"/>
      <c r="AA457" s="70"/>
      <c r="AD457" s="70"/>
      <c r="AG457" s="70"/>
      <c r="AJ457" s="70"/>
      <c r="AM457" s="70"/>
      <c r="AP457" s="70"/>
      <c r="AS457" s="70"/>
      <c r="AV457" s="70"/>
      <c r="AY457" s="70"/>
    </row>
    <row r="458" spans="2:51">
      <c r="B458" s="69"/>
      <c r="C458" s="69"/>
      <c r="D458" s="70"/>
      <c r="F458" s="69"/>
      <c r="I458" s="70"/>
      <c r="L458" s="70"/>
      <c r="O458" s="70"/>
      <c r="R458" s="70"/>
      <c r="U458" s="70"/>
      <c r="X458" s="70"/>
      <c r="AA458" s="70"/>
      <c r="AD458" s="70"/>
      <c r="AG458" s="70"/>
      <c r="AJ458" s="70"/>
      <c r="AM458" s="70"/>
      <c r="AP458" s="70"/>
      <c r="AS458" s="70"/>
      <c r="AV458" s="70"/>
      <c r="AY458" s="70"/>
    </row>
    <row r="459" spans="2:51">
      <c r="B459" s="69"/>
      <c r="C459" s="69"/>
      <c r="D459" s="70"/>
      <c r="F459" s="69"/>
      <c r="I459" s="70"/>
      <c r="L459" s="70"/>
      <c r="O459" s="70"/>
      <c r="R459" s="70"/>
      <c r="U459" s="70"/>
      <c r="X459" s="70"/>
      <c r="AA459" s="70"/>
      <c r="AD459" s="70"/>
      <c r="AG459" s="70"/>
      <c r="AJ459" s="70"/>
      <c r="AM459" s="70"/>
      <c r="AP459" s="70"/>
      <c r="AS459" s="70"/>
      <c r="AV459" s="70"/>
      <c r="AY459" s="70"/>
    </row>
    <row r="460" spans="2:51">
      <c r="B460" s="69"/>
      <c r="C460" s="69"/>
      <c r="D460" s="70"/>
      <c r="F460" s="69"/>
      <c r="I460" s="70"/>
      <c r="L460" s="70"/>
      <c r="O460" s="70"/>
      <c r="R460" s="70"/>
      <c r="U460" s="70"/>
      <c r="X460" s="70"/>
      <c r="AA460" s="70"/>
      <c r="AD460" s="70"/>
      <c r="AG460" s="70"/>
      <c r="AJ460" s="70"/>
      <c r="AM460" s="70"/>
      <c r="AP460" s="70"/>
      <c r="AS460" s="70"/>
      <c r="AV460" s="70"/>
      <c r="AY460" s="70"/>
    </row>
    <row r="461" spans="2:51">
      <c r="B461" s="69"/>
      <c r="C461" s="69"/>
      <c r="D461" s="70"/>
      <c r="F461" s="69"/>
      <c r="I461" s="70"/>
      <c r="L461" s="70"/>
      <c r="O461" s="70"/>
      <c r="R461" s="70"/>
      <c r="U461" s="70"/>
      <c r="X461" s="70"/>
      <c r="AA461" s="70"/>
      <c r="AD461" s="70"/>
      <c r="AG461" s="70"/>
      <c r="AJ461" s="70"/>
      <c r="AM461" s="70"/>
      <c r="AP461" s="70"/>
      <c r="AS461" s="70"/>
      <c r="AV461" s="70"/>
      <c r="AY461" s="70"/>
    </row>
    <row r="462" spans="2:51">
      <c r="B462" s="69"/>
      <c r="C462" s="69"/>
      <c r="D462" s="70"/>
      <c r="F462" s="69"/>
      <c r="I462" s="70"/>
      <c r="L462" s="70"/>
      <c r="O462" s="70"/>
      <c r="R462" s="70"/>
      <c r="U462" s="70"/>
      <c r="X462" s="70"/>
      <c r="AA462" s="70"/>
      <c r="AD462" s="70"/>
      <c r="AG462" s="70"/>
      <c r="AJ462" s="70"/>
      <c r="AM462" s="70"/>
      <c r="AP462" s="70"/>
      <c r="AS462" s="70"/>
      <c r="AV462" s="70"/>
      <c r="AY462" s="70"/>
    </row>
    <row r="463" spans="2:51">
      <c r="B463" s="69"/>
      <c r="C463" s="69"/>
      <c r="D463" s="70"/>
      <c r="F463" s="69"/>
      <c r="I463" s="70"/>
      <c r="L463" s="70"/>
      <c r="O463" s="70"/>
      <c r="R463" s="70"/>
      <c r="U463" s="70"/>
      <c r="X463" s="70"/>
      <c r="AA463" s="70"/>
      <c r="AD463" s="70"/>
      <c r="AG463" s="70"/>
      <c r="AJ463" s="70"/>
      <c r="AM463" s="70"/>
      <c r="AP463" s="70"/>
      <c r="AS463" s="70"/>
      <c r="AV463" s="70"/>
      <c r="AY463" s="70"/>
    </row>
    <row r="464" spans="2:51">
      <c r="B464" s="69"/>
      <c r="C464" s="69"/>
      <c r="D464" s="70"/>
      <c r="F464" s="69"/>
      <c r="I464" s="70"/>
      <c r="L464" s="70"/>
      <c r="O464" s="70"/>
      <c r="R464" s="70"/>
      <c r="U464" s="70"/>
      <c r="X464" s="70"/>
      <c r="AA464" s="70"/>
      <c r="AD464" s="70"/>
      <c r="AG464" s="70"/>
      <c r="AJ464" s="70"/>
      <c r="AM464" s="70"/>
      <c r="AP464" s="70"/>
      <c r="AS464" s="70"/>
      <c r="AV464" s="70"/>
      <c r="AY464" s="70"/>
    </row>
    <row r="465" spans="2:51">
      <c r="B465" s="69"/>
      <c r="C465" s="69"/>
      <c r="D465" s="70"/>
      <c r="F465" s="69"/>
      <c r="I465" s="70"/>
      <c r="L465" s="70"/>
      <c r="O465" s="70"/>
      <c r="R465" s="70"/>
      <c r="U465" s="70"/>
      <c r="X465" s="70"/>
      <c r="AA465" s="70"/>
      <c r="AD465" s="70"/>
      <c r="AG465" s="70"/>
      <c r="AJ465" s="70"/>
      <c r="AM465" s="70"/>
      <c r="AP465" s="70"/>
      <c r="AS465" s="70"/>
      <c r="AV465" s="70"/>
      <c r="AY465" s="70"/>
    </row>
    <row r="466" spans="2:51">
      <c r="B466" s="69"/>
      <c r="C466" s="69"/>
      <c r="D466" s="70"/>
      <c r="F466" s="69"/>
      <c r="I466" s="70"/>
      <c r="L466" s="70"/>
      <c r="O466" s="70"/>
      <c r="R466" s="70"/>
      <c r="U466" s="70"/>
      <c r="X466" s="70"/>
      <c r="AA466" s="70"/>
      <c r="AD466" s="70"/>
      <c r="AG466" s="70"/>
      <c r="AJ466" s="70"/>
      <c r="AM466" s="70"/>
      <c r="AP466" s="70"/>
      <c r="AS466" s="70"/>
      <c r="AV466" s="70"/>
      <c r="AY466" s="70"/>
    </row>
    <row r="467" spans="2:51">
      <c r="B467" s="69"/>
      <c r="C467" s="69"/>
      <c r="D467" s="70"/>
      <c r="F467" s="69"/>
      <c r="I467" s="70"/>
      <c r="L467" s="70"/>
      <c r="O467" s="70"/>
      <c r="R467" s="70"/>
      <c r="U467" s="70"/>
      <c r="X467" s="70"/>
      <c r="AA467" s="70"/>
      <c r="AD467" s="70"/>
      <c r="AG467" s="70"/>
      <c r="AJ467" s="70"/>
      <c r="AM467" s="70"/>
      <c r="AP467" s="70"/>
      <c r="AS467" s="70"/>
      <c r="AV467" s="70"/>
      <c r="AY467" s="70"/>
    </row>
    <row r="468" spans="2:51">
      <c r="B468" s="69"/>
      <c r="C468" s="69"/>
      <c r="D468" s="70"/>
      <c r="F468" s="69"/>
      <c r="I468" s="70"/>
      <c r="L468" s="70"/>
      <c r="O468" s="70"/>
      <c r="R468" s="70"/>
      <c r="U468" s="70"/>
      <c r="X468" s="70"/>
      <c r="AA468" s="70"/>
      <c r="AD468" s="70"/>
      <c r="AG468" s="70"/>
      <c r="AJ468" s="70"/>
      <c r="AM468" s="70"/>
      <c r="AP468" s="70"/>
      <c r="AS468" s="70"/>
      <c r="AV468" s="70"/>
      <c r="AY468" s="70"/>
    </row>
    <row r="469" spans="2:51">
      <c r="B469" s="69"/>
      <c r="C469" s="69"/>
      <c r="D469" s="70"/>
      <c r="F469" s="69"/>
      <c r="I469" s="70"/>
      <c r="L469" s="70"/>
      <c r="O469" s="70"/>
      <c r="R469" s="70"/>
      <c r="U469" s="70"/>
      <c r="X469" s="70"/>
      <c r="AA469" s="70"/>
      <c r="AD469" s="70"/>
      <c r="AG469" s="70"/>
      <c r="AJ469" s="70"/>
      <c r="AM469" s="70"/>
      <c r="AP469" s="70"/>
      <c r="AS469" s="70"/>
      <c r="AV469" s="70"/>
      <c r="AY469" s="70"/>
    </row>
    <row r="470" spans="2:51">
      <c r="B470" s="71"/>
      <c r="C470" s="69"/>
      <c r="D470" s="70"/>
      <c r="F470" s="69"/>
      <c r="I470" s="70"/>
      <c r="L470" s="70"/>
      <c r="O470" s="70"/>
      <c r="R470" s="70"/>
      <c r="U470" s="70"/>
      <c r="X470" s="70"/>
      <c r="AA470" s="70"/>
      <c r="AD470" s="70"/>
      <c r="AG470" s="70"/>
      <c r="AJ470" s="70"/>
      <c r="AM470" s="70"/>
      <c r="AP470" s="70"/>
      <c r="AS470" s="70"/>
      <c r="AV470" s="70"/>
      <c r="AY470" s="70"/>
    </row>
    <row r="471" spans="2:51">
      <c r="B471" s="69"/>
      <c r="C471" s="71"/>
      <c r="D471" s="70"/>
      <c r="F471" s="69"/>
      <c r="I471" s="70"/>
      <c r="L471" s="70"/>
      <c r="O471" s="70"/>
      <c r="R471" s="70"/>
      <c r="U471" s="70"/>
      <c r="X471" s="70"/>
      <c r="AA471" s="70"/>
      <c r="AD471" s="70"/>
      <c r="AG471" s="70"/>
      <c r="AJ471" s="70"/>
      <c r="AM471" s="70"/>
      <c r="AP471" s="70"/>
      <c r="AS471" s="70"/>
      <c r="AV471" s="70"/>
      <c r="AY471" s="70"/>
    </row>
    <row r="472" spans="2:51">
      <c r="B472" s="69"/>
      <c r="C472" s="69"/>
      <c r="D472" s="70"/>
      <c r="F472" s="69"/>
      <c r="I472" s="70"/>
      <c r="L472" s="70"/>
      <c r="O472" s="70"/>
      <c r="R472" s="70"/>
      <c r="U472" s="70"/>
      <c r="X472" s="70"/>
      <c r="AA472" s="70"/>
      <c r="AD472" s="70"/>
      <c r="AG472" s="70"/>
      <c r="AJ472" s="70"/>
      <c r="AM472" s="70"/>
      <c r="AP472" s="70"/>
      <c r="AS472" s="70"/>
      <c r="AV472" s="70"/>
      <c r="AY472" s="70"/>
    </row>
    <row r="473" spans="2:51">
      <c r="B473" s="69"/>
      <c r="C473" s="69"/>
      <c r="D473" s="70"/>
      <c r="F473" s="69"/>
      <c r="I473" s="70"/>
      <c r="L473" s="70"/>
      <c r="O473" s="70"/>
      <c r="R473" s="70"/>
      <c r="U473" s="70"/>
      <c r="X473" s="70"/>
      <c r="AA473" s="70"/>
      <c r="AD473" s="70"/>
      <c r="AG473" s="70"/>
      <c r="AJ473" s="70"/>
      <c r="AM473" s="70"/>
      <c r="AP473" s="70"/>
      <c r="AS473" s="70"/>
      <c r="AV473" s="70"/>
      <c r="AY473" s="70"/>
    </row>
    <row r="474" spans="2:51">
      <c r="B474" s="69"/>
      <c r="C474" s="69"/>
      <c r="D474" s="70"/>
      <c r="F474" s="69"/>
      <c r="I474" s="70"/>
      <c r="L474" s="70"/>
      <c r="O474" s="70"/>
      <c r="R474" s="70"/>
      <c r="U474" s="70"/>
      <c r="X474" s="70"/>
      <c r="AA474" s="70"/>
      <c r="AD474" s="70"/>
      <c r="AG474" s="70"/>
      <c r="AJ474" s="70"/>
      <c r="AM474" s="70"/>
      <c r="AP474" s="70"/>
      <c r="AS474" s="70"/>
      <c r="AV474" s="70"/>
      <c r="AY474" s="70"/>
    </row>
    <row r="475" spans="2:51">
      <c r="B475" s="69"/>
      <c r="C475" s="69"/>
      <c r="D475" s="70"/>
      <c r="F475" s="69"/>
      <c r="I475" s="70"/>
      <c r="L475" s="70"/>
      <c r="O475" s="70"/>
      <c r="R475" s="70"/>
      <c r="U475" s="70"/>
      <c r="X475" s="70"/>
      <c r="AA475" s="70"/>
      <c r="AD475" s="70"/>
      <c r="AG475" s="70"/>
      <c r="AJ475" s="70"/>
      <c r="AM475" s="70"/>
      <c r="AP475" s="70"/>
      <c r="AS475" s="70"/>
      <c r="AV475" s="70"/>
      <c r="AY475" s="70"/>
    </row>
    <row r="476" spans="2:51">
      <c r="B476" s="69"/>
      <c r="C476" s="69"/>
      <c r="D476" s="70"/>
      <c r="F476" s="69"/>
      <c r="I476" s="70"/>
      <c r="L476" s="70"/>
      <c r="O476" s="70"/>
      <c r="R476" s="70"/>
      <c r="U476" s="70"/>
      <c r="X476" s="70"/>
      <c r="AA476" s="70"/>
      <c r="AD476" s="70"/>
      <c r="AG476" s="70"/>
      <c r="AJ476" s="70"/>
      <c r="AM476" s="70"/>
      <c r="AP476" s="70"/>
      <c r="AS476" s="70"/>
      <c r="AV476" s="70"/>
      <c r="AY476" s="70"/>
    </row>
    <row r="477" spans="2:51">
      <c r="B477" s="69"/>
      <c r="C477" s="69"/>
      <c r="D477" s="70"/>
      <c r="F477" s="69"/>
      <c r="I477" s="70"/>
      <c r="L477" s="70"/>
      <c r="O477" s="70"/>
      <c r="R477" s="70"/>
      <c r="U477" s="70"/>
      <c r="X477" s="70"/>
      <c r="AA477" s="70"/>
      <c r="AD477" s="70"/>
      <c r="AG477" s="70"/>
      <c r="AJ477" s="70"/>
      <c r="AM477" s="70"/>
      <c r="AP477" s="70"/>
      <c r="AS477" s="70"/>
      <c r="AV477" s="70"/>
      <c r="AY477" s="70"/>
    </row>
    <row r="478" spans="2:51">
      <c r="B478" s="69"/>
      <c r="C478" s="69"/>
      <c r="D478" s="70"/>
      <c r="F478" s="69"/>
      <c r="I478" s="70"/>
      <c r="L478" s="70"/>
      <c r="O478" s="70"/>
      <c r="R478" s="70"/>
      <c r="U478" s="70"/>
      <c r="X478" s="70"/>
      <c r="AA478" s="70"/>
      <c r="AD478" s="70"/>
      <c r="AG478" s="70"/>
      <c r="AJ478" s="70"/>
      <c r="AM478" s="70"/>
      <c r="AP478" s="70"/>
      <c r="AS478" s="70"/>
      <c r="AV478" s="70"/>
      <c r="AY478" s="70"/>
    </row>
    <row r="479" spans="2:51">
      <c r="B479" s="69"/>
      <c r="C479" s="69"/>
      <c r="D479" s="70"/>
      <c r="F479" s="69"/>
      <c r="I479" s="70"/>
      <c r="L479" s="70"/>
      <c r="O479" s="70"/>
      <c r="R479" s="70"/>
      <c r="U479" s="70"/>
      <c r="X479" s="70"/>
      <c r="AA479" s="70"/>
      <c r="AD479" s="70"/>
      <c r="AG479" s="70"/>
      <c r="AJ479" s="70"/>
      <c r="AM479" s="70"/>
      <c r="AP479" s="70"/>
      <c r="AS479" s="70"/>
      <c r="AV479" s="70"/>
      <c r="AY479" s="70"/>
    </row>
    <row r="480" spans="2:51">
      <c r="B480" s="69"/>
      <c r="C480" s="69"/>
      <c r="D480" s="70"/>
      <c r="F480" s="69"/>
      <c r="I480" s="70"/>
      <c r="L480" s="70"/>
      <c r="O480" s="70"/>
      <c r="R480" s="70"/>
      <c r="U480" s="70"/>
      <c r="X480" s="70"/>
      <c r="AA480" s="70"/>
      <c r="AD480" s="70"/>
      <c r="AG480" s="70"/>
      <c r="AJ480" s="70"/>
      <c r="AM480" s="70"/>
      <c r="AP480" s="70"/>
      <c r="AS480" s="70"/>
      <c r="AV480" s="70"/>
      <c r="AY480" s="70"/>
    </row>
    <row r="481" spans="2:51">
      <c r="B481" s="69"/>
      <c r="C481" s="69"/>
      <c r="D481" s="70"/>
      <c r="F481" s="69"/>
      <c r="I481" s="70"/>
      <c r="L481" s="70"/>
      <c r="O481" s="70"/>
      <c r="R481" s="70"/>
      <c r="U481" s="70"/>
      <c r="X481" s="70"/>
      <c r="AA481" s="70"/>
      <c r="AD481" s="70"/>
      <c r="AG481" s="70"/>
      <c r="AJ481" s="70"/>
      <c r="AM481" s="70"/>
      <c r="AP481" s="70"/>
      <c r="AS481" s="70"/>
      <c r="AV481" s="70"/>
      <c r="AY481" s="70"/>
    </row>
    <row r="482" spans="2:51">
      <c r="B482" s="69"/>
      <c r="C482" s="69"/>
      <c r="D482" s="70"/>
      <c r="F482" s="69"/>
      <c r="I482" s="70"/>
      <c r="L482" s="70"/>
      <c r="O482" s="70"/>
      <c r="R482" s="70"/>
      <c r="U482" s="70"/>
      <c r="X482" s="70"/>
      <c r="AA482" s="70"/>
      <c r="AD482" s="70"/>
      <c r="AG482" s="70"/>
      <c r="AJ482" s="70"/>
      <c r="AM482" s="70"/>
      <c r="AP482" s="70"/>
      <c r="AS482" s="70"/>
      <c r="AV482" s="70"/>
      <c r="AY482" s="70"/>
    </row>
    <row r="483" spans="2:51">
      <c r="B483" s="69"/>
      <c r="C483" s="69"/>
      <c r="D483" s="70"/>
      <c r="F483" s="69"/>
      <c r="I483" s="70"/>
      <c r="L483" s="70"/>
      <c r="O483" s="70"/>
      <c r="R483" s="70"/>
      <c r="U483" s="70"/>
      <c r="X483" s="70"/>
      <c r="AA483" s="70"/>
      <c r="AD483" s="70"/>
      <c r="AG483" s="70"/>
      <c r="AJ483" s="70"/>
      <c r="AM483" s="70"/>
      <c r="AP483" s="70"/>
      <c r="AS483" s="70"/>
      <c r="AV483" s="70"/>
      <c r="AY483" s="70"/>
    </row>
    <row r="484" spans="2:51">
      <c r="B484" s="69"/>
      <c r="C484" s="69"/>
      <c r="D484" s="70"/>
      <c r="F484" s="69"/>
      <c r="I484" s="70"/>
      <c r="L484" s="70"/>
      <c r="O484" s="70"/>
      <c r="R484" s="70"/>
      <c r="U484" s="70"/>
      <c r="X484" s="70"/>
      <c r="AA484" s="70"/>
      <c r="AD484" s="70"/>
      <c r="AG484" s="70"/>
      <c r="AJ484" s="70"/>
      <c r="AM484" s="70"/>
      <c r="AP484" s="70"/>
      <c r="AS484" s="70"/>
      <c r="AV484" s="70"/>
      <c r="AY484" s="70"/>
    </row>
    <row r="485" spans="2:51">
      <c r="B485" s="69"/>
      <c r="C485" s="69"/>
      <c r="D485" s="70"/>
      <c r="F485" s="69"/>
      <c r="I485" s="70"/>
      <c r="L485" s="70"/>
      <c r="O485" s="70"/>
      <c r="R485" s="70"/>
      <c r="U485" s="70"/>
      <c r="X485" s="70"/>
      <c r="AA485" s="70"/>
      <c r="AD485" s="70"/>
      <c r="AG485" s="70"/>
      <c r="AJ485" s="70"/>
      <c r="AM485" s="70"/>
      <c r="AP485" s="70"/>
      <c r="AS485" s="70"/>
      <c r="AV485" s="70"/>
      <c r="AY485" s="70"/>
    </row>
    <row r="486" spans="2:51">
      <c r="B486" s="69"/>
      <c r="C486" s="69"/>
      <c r="D486" s="70"/>
      <c r="F486" s="69"/>
      <c r="I486" s="70"/>
      <c r="L486" s="70"/>
      <c r="O486" s="70"/>
      <c r="R486" s="70"/>
      <c r="U486" s="70"/>
      <c r="X486" s="70"/>
      <c r="AA486" s="70"/>
      <c r="AD486" s="70"/>
      <c r="AG486" s="70"/>
      <c r="AJ486" s="70"/>
      <c r="AM486" s="70"/>
      <c r="AP486" s="70"/>
      <c r="AS486" s="70"/>
      <c r="AV486" s="70"/>
      <c r="AY486" s="70"/>
    </row>
    <row r="487" spans="2:51">
      <c r="B487" s="69"/>
      <c r="C487" s="69"/>
      <c r="D487" s="70"/>
      <c r="F487" s="69"/>
      <c r="I487" s="70"/>
      <c r="L487" s="70"/>
      <c r="O487" s="70"/>
      <c r="R487" s="70"/>
      <c r="U487" s="70"/>
      <c r="X487" s="70"/>
      <c r="AA487" s="70"/>
      <c r="AD487" s="70"/>
      <c r="AG487" s="70"/>
      <c r="AJ487" s="70"/>
      <c r="AM487" s="70"/>
      <c r="AP487" s="70"/>
      <c r="AS487" s="70"/>
      <c r="AV487" s="70"/>
      <c r="AY487" s="70"/>
    </row>
    <row r="488" spans="2:51">
      <c r="B488" s="69"/>
      <c r="C488" s="69"/>
      <c r="D488" s="70"/>
      <c r="F488" s="69"/>
      <c r="I488" s="70"/>
      <c r="L488" s="70"/>
      <c r="O488" s="70"/>
      <c r="R488" s="70"/>
      <c r="U488" s="70"/>
      <c r="X488" s="70"/>
      <c r="AA488" s="70"/>
      <c r="AD488" s="70"/>
      <c r="AG488" s="70"/>
      <c r="AJ488" s="70"/>
      <c r="AM488" s="70"/>
      <c r="AP488" s="70"/>
      <c r="AS488" s="70"/>
      <c r="AV488" s="70"/>
      <c r="AY488" s="70"/>
    </row>
    <row r="489" spans="2:51">
      <c r="B489" s="69"/>
      <c r="C489" s="69"/>
      <c r="D489" s="70"/>
      <c r="F489" s="69"/>
      <c r="I489" s="70"/>
      <c r="L489" s="70"/>
      <c r="O489" s="70"/>
      <c r="R489" s="70"/>
      <c r="U489" s="70"/>
      <c r="X489" s="70"/>
      <c r="AA489" s="70"/>
      <c r="AD489" s="70"/>
      <c r="AG489" s="70"/>
      <c r="AJ489" s="70"/>
      <c r="AM489" s="70"/>
      <c r="AP489" s="70"/>
      <c r="AS489" s="70"/>
      <c r="AV489" s="70"/>
      <c r="AY489" s="70"/>
    </row>
    <row r="490" spans="2:51">
      <c r="B490" s="69"/>
      <c r="C490" s="69"/>
      <c r="D490" s="70"/>
      <c r="F490" s="69"/>
      <c r="I490" s="70"/>
      <c r="L490" s="70"/>
      <c r="O490" s="70"/>
      <c r="R490" s="70"/>
      <c r="U490" s="70"/>
      <c r="X490" s="70"/>
      <c r="AA490" s="70"/>
      <c r="AD490" s="70"/>
      <c r="AG490" s="70"/>
      <c r="AJ490" s="70"/>
      <c r="AM490" s="70"/>
      <c r="AP490" s="70"/>
      <c r="AS490" s="70"/>
      <c r="AV490" s="70"/>
      <c r="AY490" s="70"/>
    </row>
    <row r="491" spans="2:51">
      <c r="B491" s="69"/>
      <c r="C491" s="69"/>
      <c r="D491" s="70"/>
      <c r="F491" s="69"/>
      <c r="I491" s="70"/>
      <c r="L491" s="70"/>
      <c r="O491" s="70"/>
      <c r="R491" s="70"/>
      <c r="U491" s="70"/>
      <c r="X491" s="70"/>
      <c r="AA491" s="70"/>
      <c r="AD491" s="70"/>
      <c r="AG491" s="70"/>
      <c r="AJ491" s="70"/>
      <c r="AM491" s="70"/>
      <c r="AP491" s="70"/>
      <c r="AS491" s="70"/>
      <c r="AV491" s="70"/>
      <c r="AY491" s="70"/>
    </row>
    <row r="492" spans="2:51">
      <c r="B492" s="69"/>
      <c r="C492" s="69"/>
      <c r="D492" s="70"/>
      <c r="F492" s="69"/>
      <c r="I492" s="70"/>
      <c r="L492" s="70"/>
      <c r="O492" s="70"/>
      <c r="R492" s="70"/>
      <c r="U492" s="70"/>
      <c r="X492" s="70"/>
      <c r="AA492" s="70"/>
      <c r="AD492" s="70"/>
      <c r="AG492" s="70"/>
      <c r="AJ492" s="70"/>
      <c r="AM492" s="70"/>
      <c r="AP492" s="70"/>
      <c r="AS492" s="70"/>
      <c r="AV492" s="70"/>
      <c r="AY492" s="70"/>
    </row>
    <row r="493" spans="2:51">
      <c r="B493" s="69"/>
      <c r="C493" s="69"/>
      <c r="D493" s="70"/>
      <c r="F493" s="69"/>
      <c r="I493" s="70"/>
      <c r="L493" s="70"/>
      <c r="O493" s="70"/>
      <c r="R493" s="70"/>
      <c r="U493" s="70"/>
      <c r="X493" s="70"/>
      <c r="AA493" s="70"/>
      <c r="AD493" s="70"/>
      <c r="AG493" s="70"/>
      <c r="AJ493" s="70"/>
      <c r="AM493" s="70"/>
      <c r="AP493" s="70"/>
      <c r="AS493" s="70"/>
      <c r="AV493" s="70"/>
      <c r="AY493" s="70"/>
    </row>
    <row r="494" spans="2:51">
      <c r="B494" s="69"/>
      <c r="C494" s="69"/>
      <c r="D494" s="70"/>
      <c r="F494" s="69"/>
      <c r="I494" s="70"/>
      <c r="L494" s="70"/>
      <c r="O494" s="70"/>
      <c r="R494" s="70"/>
      <c r="U494" s="70"/>
      <c r="X494" s="70"/>
      <c r="AA494" s="70"/>
      <c r="AD494" s="70"/>
      <c r="AG494" s="70"/>
      <c r="AJ494" s="70"/>
      <c r="AM494" s="70"/>
      <c r="AP494" s="70"/>
      <c r="AS494" s="70"/>
      <c r="AV494" s="70"/>
      <c r="AY494" s="70"/>
    </row>
    <row r="495" spans="2:51">
      <c r="B495" s="69"/>
      <c r="C495" s="69"/>
      <c r="D495" s="70"/>
      <c r="F495" s="69"/>
      <c r="I495" s="70"/>
      <c r="L495" s="70"/>
      <c r="O495" s="70"/>
      <c r="R495" s="70"/>
      <c r="U495" s="70"/>
      <c r="X495" s="70"/>
      <c r="AA495" s="70"/>
      <c r="AD495" s="70"/>
      <c r="AG495" s="70"/>
      <c r="AJ495" s="70"/>
      <c r="AM495" s="70"/>
      <c r="AP495" s="70"/>
      <c r="AS495" s="70"/>
      <c r="AV495" s="70"/>
      <c r="AY495" s="70"/>
    </row>
    <row r="496" spans="2:51">
      <c r="B496" s="69"/>
      <c r="C496" s="69"/>
      <c r="D496" s="70"/>
      <c r="F496" s="69"/>
      <c r="I496" s="70"/>
      <c r="L496" s="70"/>
      <c r="O496" s="70"/>
      <c r="R496" s="70"/>
      <c r="U496" s="70"/>
      <c r="X496" s="70"/>
      <c r="AA496" s="70"/>
      <c r="AD496" s="70"/>
      <c r="AG496" s="70"/>
      <c r="AJ496" s="70"/>
      <c r="AM496" s="70"/>
      <c r="AP496" s="70"/>
      <c r="AS496" s="70"/>
      <c r="AV496" s="70"/>
      <c r="AY496" s="70"/>
    </row>
    <row r="497" spans="2:51">
      <c r="B497" s="69"/>
      <c r="C497" s="69"/>
      <c r="D497" s="70"/>
      <c r="F497" s="69"/>
      <c r="I497" s="70"/>
      <c r="L497" s="70"/>
      <c r="O497" s="70"/>
      <c r="R497" s="70"/>
      <c r="U497" s="70"/>
      <c r="X497" s="70"/>
      <c r="AA497" s="70"/>
      <c r="AD497" s="70"/>
      <c r="AG497" s="70"/>
      <c r="AJ497" s="70"/>
      <c r="AM497" s="70"/>
      <c r="AP497" s="70"/>
      <c r="AS497" s="70"/>
      <c r="AV497" s="70"/>
      <c r="AY497" s="70"/>
    </row>
    <row r="498" spans="2:51">
      <c r="B498" s="69"/>
      <c r="C498" s="69"/>
      <c r="D498" s="70"/>
      <c r="F498" s="69"/>
      <c r="I498" s="70"/>
      <c r="L498" s="70"/>
      <c r="O498" s="70"/>
      <c r="R498" s="70"/>
      <c r="U498" s="70"/>
      <c r="X498" s="70"/>
      <c r="AA498" s="70"/>
      <c r="AD498" s="70"/>
      <c r="AG498" s="70"/>
      <c r="AJ498" s="70"/>
      <c r="AM498" s="70"/>
      <c r="AP498" s="70"/>
      <c r="AS498" s="70"/>
      <c r="AV498" s="70"/>
      <c r="AY498" s="70"/>
    </row>
    <row r="499" spans="2:51">
      <c r="B499" s="69"/>
      <c r="C499" s="69"/>
      <c r="D499" s="70"/>
      <c r="F499" s="69"/>
      <c r="I499" s="70"/>
      <c r="L499" s="70"/>
      <c r="O499" s="70"/>
      <c r="R499" s="70"/>
      <c r="U499" s="70"/>
      <c r="X499" s="70"/>
      <c r="AA499" s="70"/>
      <c r="AD499" s="70"/>
      <c r="AG499" s="70"/>
      <c r="AJ499" s="70"/>
      <c r="AM499" s="70"/>
      <c r="AP499" s="70"/>
      <c r="AS499" s="70"/>
      <c r="AV499" s="70"/>
      <c r="AY499" s="70"/>
    </row>
    <row r="500" spans="2:51">
      <c r="B500" s="71"/>
      <c r="C500" s="71"/>
      <c r="D500" s="70"/>
      <c r="F500" s="69"/>
      <c r="I500" s="70"/>
      <c r="L500" s="70"/>
      <c r="O500" s="70"/>
      <c r="R500" s="70"/>
      <c r="U500" s="70"/>
      <c r="X500" s="70"/>
      <c r="AA500" s="70"/>
      <c r="AD500" s="70"/>
      <c r="AG500" s="70"/>
      <c r="AJ500" s="70"/>
      <c r="AM500" s="70"/>
      <c r="AP500" s="70"/>
      <c r="AS500" s="70"/>
      <c r="AV500" s="70"/>
      <c r="AY500" s="70"/>
    </row>
    <row r="501" spans="2:51">
      <c r="B501" s="71"/>
      <c r="C501" s="69"/>
      <c r="D501" s="70"/>
      <c r="F501" s="69"/>
      <c r="I501" s="70"/>
      <c r="L501" s="70"/>
      <c r="O501" s="70"/>
      <c r="R501" s="70"/>
      <c r="U501" s="70"/>
      <c r="X501" s="70"/>
      <c r="AA501" s="70"/>
      <c r="AD501" s="70"/>
      <c r="AG501" s="70"/>
      <c r="AJ501" s="70"/>
      <c r="AM501" s="70"/>
      <c r="AP501" s="70"/>
      <c r="AS501" s="70"/>
      <c r="AV501" s="70"/>
      <c r="AY501" s="70"/>
    </row>
    <row r="502" spans="2:51">
      <c r="B502" s="69"/>
      <c r="C502" s="69"/>
      <c r="D502" s="70"/>
      <c r="F502" s="69"/>
      <c r="I502" s="70"/>
      <c r="L502" s="70"/>
      <c r="O502" s="70"/>
      <c r="R502" s="70"/>
      <c r="U502" s="70"/>
      <c r="X502" s="70"/>
      <c r="AA502" s="70"/>
      <c r="AD502" s="70"/>
      <c r="AG502" s="70"/>
      <c r="AJ502" s="70"/>
      <c r="AM502" s="70"/>
      <c r="AP502" s="70"/>
      <c r="AS502" s="70"/>
      <c r="AV502" s="70"/>
      <c r="AY502" s="70"/>
    </row>
    <row r="503" spans="2:51">
      <c r="B503" s="69"/>
      <c r="C503" s="69"/>
      <c r="D503" s="70"/>
      <c r="F503" s="69"/>
      <c r="I503" s="70"/>
      <c r="L503" s="70"/>
      <c r="O503" s="70"/>
      <c r="R503" s="70"/>
      <c r="U503" s="70"/>
      <c r="X503" s="70"/>
      <c r="AA503" s="70"/>
      <c r="AD503" s="70"/>
      <c r="AG503" s="70"/>
      <c r="AJ503" s="70"/>
      <c r="AM503" s="70"/>
      <c r="AP503" s="70"/>
      <c r="AS503" s="70"/>
      <c r="AV503" s="70"/>
      <c r="AY503" s="70"/>
    </row>
    <row r="504" spans="2:51">
      <c r="B504" s="69"/>
      <c r="C504" s="69"/>
      <c r="D504" s="70"/>
      <c r="F504" s="69"/>
      <c r="I504" s="70"/>
      <c r="L504" s="70"/>
      <c r="O504" s="70"/>
      <c r="R504" s="70"/>
      <c r="U504" s="70"/>
      <c r="X504" s="70"/>
      <c r="AA504" s="70"/>
      <c r="AD504" s="70"/>
      <c r="AG504" s="70"/>
      <c r="AJ504" s="70"/>
      <c r="AM504" s="70"/>
      <c r="AP504" s="70"/>
      <c r="AS504" s="70"/>
      <c r="AV504" s="70"/>
      <c r="AY504" s="70"/>
    </row>
    <row r="505" spans="2:51">
      <c r="B505" s="69"/>
      <c r="C505" s="69"/>
      <c r="D505" s="70"/>
      <c r="F505" s="69"/>
      <c r="I505" s="70"/>
      <c r="L505" s="70"/>
      <c r="O505" s="70"/>
      <c r="R505" s="70"/>
      <c r="U505" s="70"/>
      <c r="X505" s="70"/>
      <c r="AA505" s="70"/>
      <c r="AD505" s="70"/>
      <c r="AG505" s="70"/>
      <c r="AJ505" s="70"/>
      <c r="AM505" s="70"/>
      <c r="AP505" s="70"/>
      <c r="AS505" s="70"/>
      <c r="AV505" s="70"/>
      <c r="AY505" s="70"/>
    </row>
    <row r="506" spans="2:51">
      <c r="B506" s="69"/>
      <c r="C506" s="69"/>
      <c r="D506" s="70"/>
      <c r="F506" s="69"/>
      <c r="I506" s="70"/>
      <c r="L506" s="70"/>
      <c r="O506" s="70"/>
      <c r="R506" s="70"/>
      <c r="U506" s="70"/>
      <c r="X506" s="70"/>
      <c r="AA506" s="70"/>
      <c r="AD506" s="70"/>
      <c r="AG506" s="70"/>
      <c r="AJ506" s="70"/>
      <c r="AM506" s="70"/>
      <c r="AP506" s="70"/>
      <c r="AS506" s="70"/>
      <c r="AV506" s="70"/>
      <c r="AY506" s="70"/>
    </row>
    <row r="507" spans="2:51">
      <c r="B507" s="69"/>
      <c r="C507" s="69"/>
      <c r="D507" s="70"/>
      <c r="F507" s="69"/>
      <c r="I507" s="70"/>
      <c r="L507" s="70"/>
      <c r="O507" s="70"/>
      <c r="R507" s="70"/>
      <c r="U507" s="70"/>
      <c r="X507" s="70"/>
      <c r="AA507" s="70"/>
      <c r="AD507" s="70"/>
      <c r="AG507" s="70"/>
      <c r="AJ507" s="70"/>
      <c r="AM507" s="70"/>
      <c r="AP507" s="70"/>
      <c r="AS507" s="70"/>
      <c r="AV507" s="70"/>
      <c r="AY507" s="70"/>
    </row>
    <row r="508" spans="2:51">
      <c r="B508" s="69"/>
      <c r="C508" s="69"/>
      <c r="D508" s="70"/>
      <c r="F508" s="69"/>
      <c r="I508" s="70"/>
      <c r="L508" s="70"/>
      <c r="O508" s="70"/>
      <c r="R508" s="70"/>
      <c r="U508" s="70"/>
      <c r="X508" s="70"/>
      <c r="AA508" s="70"/>
      <c r="AD508" s="70"/>
      <c r="AG508" s="70"/>
      <c r="AJ508" s="70"/>
      <c r="AM508" s="70"/>
      <c r="AP508" s="70"/>
      <c r="AS508" s="70"/>
      <c r="AV508" s="70"/>
      <c r="AY508" s="70"/>
    </row>
    <row r="509" spans="2:51">
      <c r="B509" s="69"/>
      <c r="C509" s="69"/>
      <c r="D509" s="70"/>
      <c r="F509" s="71"/>
      <c r="I509" s="70"/>
      <c r="L509" s="70"/>
      <c r="O509" s="70"/>
      <c r="R509" s="70"/>
      <c r="U509" s="70"/>
      <c r="X509" s="70"/>
      <c r="AA509" s="70"/>
      <c r="AD509" s="70"/>
      <c r="AG509" s="70"/>
      <c r="AJ509" s="70"/>
      <c r="AM509" s="70"/>
      <c r="AP509" s="70"/>
      <c r="AS509" s="70"/>
      <c r="AV509" s="70"/>
      <c r="AY509" s="70"/>
    </row>
    <row r="510" spans="2:51">
      <c r="B510" s="69"/>
      <c r="C510" s="69"/>
      <c r="D510" s="70"/>
      <c r="F510" s="69"/>
      <c r="I510" s="70"/>
      <c r="L510" s="70"/>
      <c r="O510" s="70"/>
      <c r="R510" s="70"/>
      <c r="U510" s="70"/>
      <c r="X510" s="70"/>
      <c r="AA510" s="70"/>
      <c r="AD510" s="70"/>
      <c r="AG510" s="70"/>
      <c r="AJ510" s="70"/>
      <c r="AM510" s="70"/>
      <c r="AP510" s="70"/>
      <c r="AS510" s="70"/>
      <c r="AV510" s="70"/>
      <c r="AY510" s="70"/>
    </row>
    <row r="511" spans="2:51">
      <c r="B511" s="69"/>
      <c r="C511" s="69"/>
      <c r="D511" s="70"/>
      <c r="F511" s="69"/>
      <c r="I511" s="70"/>
      <c r="L511" s="70"/>
      <c r="O511" s="70"/>
      <c r="R511" s="70"/>
      <c r="U511" s="70"/>
      <c r="X511" s="70"/>
      <c r="AA511" s="70"/>
      <c r="AD511" s="70"/>
      <c r="AG511" s="70"/>
      <c r="AJ511" s="70"/>
      <c r="AM511" s="70"/>
      <c r="AP511" s="70"/>
      <c r="AS511" s="70"/>
      <c r="AV511" s="70"/>
      <c r="AY511" s="70"/>
    </row>
    <row r="512" spans="2:51">
      <c r="B512" s="71"/>
      <c r="C512" s="69"/>
      <c r="D512" s="70"/>
      <c r="F512" s="69"/>
      <c r="I512" s="70"/>
      <c r="L512" s="70"/>
      <c r="O512" s="70"/>
      <c r="R512" s="70"/>
      <c r="U512" s="70"/>
      <c r="X512" s="70"/>
      <c r="AA512" s="70"/>
      <c r="AD512" s="70"/>
      <c r="AG512" s="70"/>
      <c r="AJ512" s="70"/>
      <c r="AM512" s="70"/>
      <c r="AP512" s="70"/>
      <c r="AS512" s="70"/>
      <c r="AV512" s="70"/>
      <c r="AY512" s="70"/>
    </row>
    <row r="513" spans="2:51">
      <c r="B513" s="71"/>
      <c r="C513" s="69"/>
      <c r="D513" s="70"/>
      <c r="F513" s="69"/>
      <c r="I513" s="70"/>
      <c r="L513" s="70"/>
      <c r="O513" s="70"/>
      <c r="R513" s="70"/>
      <c r="U513" s="70"/>
      <c r="X513" s="70"/>
      <c r="AA513" s="70"/>
      <c r="AD513" s="70"/>
      <c r="AG513" s="70"/>
      <c r="AJ513" s="70"/>
      <c r="AM513" s="70"/>
      <c r="AP513" s="70"/>
      <c r="AS513" s="70"/>
      <c r="AV513" s="70"/>
      <c r="AY513" s="70"/>
    </row>
    <row r="514" spans="2:51">
      <c r="B514" s="69"/>
      <c r="C514" s="69"/>
      <c r="D514" s="70"/>
      <c r="F514" s="69"/>
      <c r="I514" s="70"/>
      <c r="L514" s="70"/>
      <c r="O514" s="70"/>
      <c r="R514" s="70"/>
      <c r="U514" s="70"/>
      <c r="X514" s="70"/>
      <c r="AA514" s="70"/>
      <c r="AD514" s="70"/>
      <c r="AG514" s="70"/>
      <c r="AJ514" s="70"/>
      <c r="AM514" s="70"/>
      <c r="AP514" s="70"/>
      <c r="AS514" s="70"/>
      <c r="AV514" s="70"/>
      <c r="AY514" s="70"/>
    </row>
    <row r="515" spans="2:51">
      <c r="B515" s="69"/>
      <c r="C515" s="69"/>
      <c r="D515" s="70"/>
      <c r="F515" s="69"/>
      <c r="I515" s="70"/>
      <c r="L515" s="70"/>
      <c r="O515" s="70"/>
      <c r="R515" s="70"/>
      <c r="U515" s="70"/>
      <c r="X515" s="70"/>
      <c r="AA515" s="70"/>
      <c r="AD515" s="70"/>
      <c r="AG515" s="70"/>
      <c r="AJ515" s="70"/>
      <c r="AM515" s="70"/>
      <c r="AP515" s="70"/>
      <c r="AS515" s="70"/>
      <c r="AV515" s="70"/>
      <c r="AY515" s="70"/>
    </row>
    <row r="516" spans="2:51">
      <c r="B516" s="69"/>
      <c r="C516" s="69"/>
      <c r="D516" s="70"/>
      <c r="F516" s="69"/>
      <c r="I516" s="70"/>
      <c r="L516" s="70"/>
      <c r="O516" s="70"/>
      <c r="R516" s="70"/>
      <c r="U516" s="70"/>
      <c r="X516" s="70"/>
      <c r="AA516" s="70"/>
      <c r="AD516" s="70"/>
      <c r="AG516" s="70"/>
      <c r="AJ516" s="70"/>
      <c r="AM516" s="70"/>
      <c r="AP516" s="70"/>
      <c r="AS516" s="70"/>
      <c r="AV516" s="70"/>
      <c r="AY516" s="70"/>
    </row>
    <row r="517" spans="2:51">
      <c r="B517" s="69"/>
      <c r="C517" s="69"/>
      <c r="D517" s="70"/>
      <c r="F517" s="69"/>
      <c r="I517" s="70"/>
      <c r="L517" s="70"/>
      <c r="O517" s="70"/>
      <c r="R517" s="70"/>
      <c r="U517" s="70"/>
      <c r="X517" s="70"/>
      <c r="AA517" s="70"/>
      <c r="AD517" s="70"/>
      <c r="AG517" s="70"/>
      <c r="AJ517" s="70"/>
      <c r="AM517" s="70"/>
      <c r="AP517" s="70"/>
      <c r="AS517" s="70"/>
      <c r="AV517" s="70"/>
      <c r="AY517" s="70"/>
    </row>
    <row r="518" spans="2:51">
      <c r="B518" s="69"/>
      <c r="C518" s="69"/>
      <c r="D518" s="70"/>
      <c r="F518" s="69"/>
      <c r="I518" s="70"/>
      <c r="L518" s="70"/>
      <c r="O518" s="70"/>
      <c r="R518" s="70"/>
      <c r="U518" s="70"/>
      <c r="X518" s="70"/>
      <c r="AA518" s="70"/>
      <c r="AD518" s="70"/>
      <c r="AG518" s="70"/>
      <c r="AJ518" s="70"/>
      <c r="AM518" s="70"/>
      <c r="AP518" s="70"/>
      <c r="AS518" s="70"/>
      <c r="AV518" s="70"/>
      <c r="AY518" s="70"/>
    </row>
    <row r="519" spans="2:51">
      <c r="B519" s="69"/>
      <c r="C519" s="69"/>
      <c r="D519" s="70"/>
      <c r="F519" s="69"/>
      <c r="I519" s="70"/>
      <c r="L519" s="70"/>
      <c r="O519" s="70"/>
      <c r="R519" s="70"/>
      <c r="U519" s="70"/>
      <c r="X519" s="70"/>
      <c r="AA519" s="70"/>
      <c r="AD519" s="70"/>
      <c r="AG519" s="70"/>
      <c r="AJ519" s="70"/>
      <c r="AM519" s="70"/>
      <c r="AP519" s="70"/>
      <c r="AS519" s="70"/>
      <c r="AV519" s="70"/>
      <c r="AY519" s="70"/>
    </row>
    <row r="520" spans="2:51">
      <c r="B520" s="69"/>
      <c r="C520" s="69"/>
      <c r="D520" s="70"/>
      <c r="F520" s="69"/>
      <c r="I520" s="70"/>
      <c r="L520" s="70"/>
      <c r="O520" s="70"/>
      <c r="R520" s="70"/>
      <c r="U520" s="70"/>
      <c r="X520" s="70"/>
      <c r="AA520" s="70"/>
      <c r="AD520" s="70"/>
      <c r="AG520" s="70"/>
      <c r="AJ520" s="70"/>
      <c r="AM520" s="70"/>
      <c r="AP520" s="70"/>
      <c r="AS520" s="70"/>
      <c r="AV520" s="70"/>
      <c r="AY520" s="70"/>
    </row>
    <row r="521" spans="2:51">
      <c r="B521" s="69"/>
      <c r="C521" s="69"/>
      <c r="D521" s="70"/>
      <c r="F521" s="69"/>
      <c r="I521" s="70"/>
      <c r="L521" s="70"/>
      <c r="O521" s="70"/>
      <c r="R521" s="70"/>
      <c r="U521" s="70"/>
      <c r="X521" s="70"/>
      <c r="AA521" s="70"/>
      <c r="AD521" s="70"/>
      <c r="AG521" s="70"/>
      <c r="AJ521" s="70"/>
      <c r="AM521" s="70"/>
      <c r="AP521" s="70"/>
      <c r="AS521" s="70"/>
      <c r="AV521" s="70"/>
      <c r="AY521" s="70"/>
    </row>
    <row r="522" spans="2:51">
      <c r="B522" s="69"/>
      <c r="C522" s="69"/>
      <c r="D522" s="70"/>
      <c r="F522" s="69"/>
      <c r="I522" s="70"/>
      <c r="L522" s="70"/>
      <c r="O522" s="70"/>
      <c r="R522" s="70"/>
      <c r="U522" s="70"/>
      <c r="X522" s="70"/>
      <c r="AA522" s="70"/>
      <c r="AD522" s="70"/>
      <c r="AG522" s="70"/>
      <c r="AJ522" s="70"/>
      <c r="AM522" s="70"/>
      <c r="AP522" s="70"/>
      <c r="AS522" s="70"/>
      <c r="AV522" s="70"/>
      <c r="AY522" s="70"/>
    </row>
    <row r="523" spans="2:51">
      <c r="B523" s="69"/>
      <c r="C523" s="69"/>
      <c r="D523" s="70"/>
      <c r="F523" s="69"/>
      <c r="I523" s="70"/>
      <c r="L523" s="70"/>
      <c r="O523" s="70"/>
      <c r="R523" s="70"/>
      <c r="U523" s="70"/>
      <c r="X523" s="70"/>
      <c r="AA523" s="70"/>
      <c r="AD523" s="70"/>
      <c r="AG523" s="70"/>
      <c r="AJ523" s="70"/>
      <c r="AM523" s="70"/>
      <c r="AP523" s="70"/>
      <c r="AS523" s="70"/>
      <c r="AV523" s="70"/>
      <c r="AY523" s="70"/>
    </row>
    <row r="524" spans="2:51">
      <c r="B524" s="69"/>
      <c r="C524" s="69"/>
      <c r="D524" s="70"/>
      <c r="F524" s="69"/>
      <c r="I524" s="70"/>
      <c r="L524" s="70"/>
      <c r="O524" s="70"/>
      <c r="R524" s="70"/>
      <c r="U524" s="70"/>
      <c r="X524" s="70"/>
      <c r="AA524" s="70"/>
      <c r="AD524" s="70"/>
      <c r="AG524" s="70"/>
      <c r="AJ524" s="70"/>
      <c r="AM524" s="70"/>
      <c r="AP524" s="70"/>
      <c r="AS524" s="70"/>
      <c r="AV524" s="70"/>
      <c r="AY524" s="70"/>
    </row>
    <row r="525" spans="2:51">
      <c r="B525" s="69"/>
      <c r="C525" s="69"/>
      <c r="D525" s="70"/>
      <c r="F525" s="69"/>
      <c r="I525" s="70"/>
      <c r="L525" s="70"/>
      <c r="O525" s="70"/>
      <c r="R525" s="70"/>
      <c r="U525" s="70"/>
      <c r="X525" s="70"/>
      <c r="AA525" s="70"/>
      <c r="AD525" s="70"/>
      <c r="AG525" s="70"/>
      <c r="AJ525" s="70"/>
      <c r="AM525" s="70"/>
      <c r="AP525" s="70"/>
      <c r="AS525" s="70"/>
      <c r="AV525" s="70"/>
      <c r="AY525" s="70"/>
    </row>
    <row r="526" spans="2:51">
      <c r="B526" s="69"/>
      <c r="C526" s="69"/>
      <c r="D526" s="70"/>
      <c r="F526" s="69"/>
      <c r="I526" s="70"/>
      <c r="L526" s="70"/>
      <c r="O526" s="70"/>
      <c r="R526" s="70"/>
      <c r="U526" s="70"/>
      <c r="X526" s="70"/>
      <c r="AA526" s="70"/>
      <c r="AD526" s="70"/>
      <c r="AG526" s="70"/>
      <c r="AJ526" s="70"/>
      <c r="AM526" s="70"/>
      <c r="AP526" s="70"/>
      <c r="AS526" s="70"/>
      <c r="AV526" s="70"/>
      <c r="AY526" s="70"/>
    </row>
    <row r="527" spans="2:51">
      <c r="B527" s="69"/>
      <c r="C527" s="69"/>
      <c r="D527" s="70"/>
      <c r="F527" s="69"/>
      <c r="I527" s="70"/>
      <c r="L527" s="70"/>
      <c r="O527" s="70"/>
      <c r="R527" s="70"/>
      <c r="U527" s="70"/>
      <c r="X527" s="70"/>
      <c r="AA527" s="70"/>
      <c r="AD527" s="70"/>
      <c r="AG527" s="70"/>
      <c r="AJ527" s="70"/>
      <c r="AM527" s="70"/>
      <c r="AP527" s="70"/>
      <c r="AS527" s="70"/>
      <c r="AV527" s="70"/>
      <c r="AY527" s="70"/>
    </row>
    <row r="528" spans="2:51">
      <c r="B528" s="69"/>
      <c r="C528" s="69"/>
      <c r="D528" s="70"/>
      <c r="F528" s="69"/>
      <c r="I528" s="70"/>
      <c r="L528" s="70"/>
      <c r="O528" s="70"/>
      <c r="R528" s="70"/>
      <c r="U528" s="70"/>
      <c r="X528" s="70"/>
      <c r="AA528" s="70"/>
      <c r="AD528" s="70"/>
      <c r="AG528" s="70"/>
      <c r="AJ528" s="70"/>
      <c r="AM528" s="70"/>
      <c r="AP528" s="70"/>
      <c r="AS528" s="70"/>
      <c r="AV528" s="70"/>
      <c r="AY528" s="70"/>
    </row>
    <row r="529" spans="2:51">
      <c r="B529" s="69"/>
      <c r="C529" s="69"/>
      <c r="D529" s="70"/>
      <c r="F529" s="69"/>
      <c r="I529" s="70"/>
      <c r="L529" s="70"/>
      <c r="O529" s="70"/>
      <c r="R529" s="70"/>
      <c r="U529" s="70"/>
      <c r="X529" s="70"/>
      <c r="AA529" s="70"/>
      <c r="AD529" s="70"/>
      <c r="AG529" s="70"/>
      <c r="AJ529" s="70"/>
      <c r="AM529" s="70"/>
      <c r="AP529" s="70"/>
      <c r="AS529" s="70"/>
      <c r="AV529" s="70"/>
      <c r="AY529" s="70"/>
    </row>
    <row r="530" spans="2:51">
      <c r="B530" s="69"/>
      <c r="C530" s="69"/>
      <c r="D530" s="70"/>
      <c r="F530" s="69"/>
      <c r="I530" s="70"/>
      <c r="L530" s="70"/>
      <c r="O530" s="70"/>
      <c r="R530" s="70"/>
      <c r="U530" s="70"/>
      <c r="X530" s="70"/>
      <c r="AA530" s="70"/>
      <c r="AD530" s="70"/>
      <c r="AG530" s="70"/>
      <c r="AJ530" s="70"/>
      <c r="AM530" s="70"/>
      <c r="AP530" s="70"/>
      <c r="AS530" s="70"/>
      <c r="AV530" s="70"/>
      <c r="AY530" s="70"/>
    </row>
    <row r="531" spans="2:51">
      <c r="B531" s="69"/>
      <c r="C531" s="69"/>
      <c r="D531" s="70"/>
      <c r="F531" s="69"/>
      <c r="I531" s="70"/>
      <c r="L531" s="70"/>
      <c r="O531" s="70"/>
      <c r="R531" s="70"/>
      <c r="U531" s="70"/>
      <c r="X531" s="70"/>
      <c r="AA531" s="70"/>
      <c r="AD531" s="70"/>
      <c r="AG531" s="70"/>
      <c r="AJ531" s="70"/>
      <c r="AM531" s="70"/>
      <c r="AP531" s="70"/>
      <c r="AS531" s="70"/>
      <c r="AV531" s="70"/>
      <c r="AY531" s="70"/>
    </row>
    <row r="532" spans="2:51">
      <c r="B532" s="69"/>
      <c r="C532" s="69"/>
      <c r="D532" s="70"/>
      <c r="F532" s="69"/>
      <c r="I532" s="70"/>
      <c r="L532" s="70"/>
      <c r="O532" s="70"/>
      <c r="R532" s="70"/>
      <c r="U532" s="70"/>
      <c r="X532" s="70"/>
      <c r="AA532" s="70"/>
      <c r="AD532" s="70"/>
      <c r="AG532" s="70"/>
      <c r="AJ532" s="70"/>
      <c r="AM532" s="70"/>
      <c r="AP532" s="70"/>
      <c r="AS532" s="70"/>
      <c r="AV532" s="70"/>
      <c r="AY532" s="70"/>
    </row>
    <row r="533" spans="2:51">
      <c r="B533" s="69"/>
      <c r="C533" s="69"/>
      <c r="D533" s="70"/>
      <c r="F533" s="69"/>
      <c r="I533" s="70"/>
      <c r="L533" s="70"/>
      <c r="O533" s="70"/>
      <c r="R533" s="70"/>
      <c r="U533" s="70"/>
      <c r="X533" s="70"/>
      <c r="AA533" s="70"/>
      <c r="AD533" s="70"/>
      <c r="AG533" s="70"/>
      <c r="AJ533" s="70"/>
      <c r="AM533" s="70"/>
      <c r="AP533" s="70"/>
      <c r="AS533" s="70"/>
      <c r="AV533" s="70"/>
      <c r="AY533" s="70"/>
    </row>
    <row r="534" spans="2:51">
      <c r="B534" s="69"/>
      <c r="C534" s="69"/>
      <c r="D534" s="70"/>
      <c r="F534" s="69"/>
      <c r="I534" s="70"/>
      <c r="L534" s="70"/>
      <c r="O534" s="70"/>
      <c r="R534" s="70"/>
      <c r="U534" s="70"/>
      <c r="X534" s="70"/>
      <c r="AA534" s="70"/>
      <c r="AD534" s="70"/>
      <c r="AG534" s="70"/>
      <c r="AJ534" s="70"/>
      <c r="AM534" s="70"/>
      <c r="AP534" s="70"/>
      <c r="AS534" s="70"/>
      <c r="AV534" s="70"/>
      <c r="AY534" s="70"/>
    </row>
    <row r="535" spans="2:51">
      <c r="B535" s="69"/>
      <c r="C535" s="69"/>
      <c r="D535" s="70"/>
      <c r="F535" s="69"/>
      <c r="I535" s="70"/>
      <c r="L535" s="70"/>
      <c r="O535" s="70"/>
      <c r="R535" s="70"/>
      <c r="U535" s="70"/>
      <c r="X535" s="70"/>
      <c r="AA535" s="70"/>
      <c r="AD535" s="70"/>
      <c r="AG535" s="70"/>
      <c r="AJ535" s="70"/>
      <c r="AM535" s="70"/>
      <c r="AP535" s="70"/>
      <c r="AS535" s="70"/>
      <c r="AV535" s="70"/>
      <c r="AY535" s="70"/>
    </row>
    <row r="536" spans="2:51">
      <c r="B536" s="69"/>
      <c r="C536" s="69"/>
      <c r="D536" s="70"/>
      <c r="F536" s="69"/>
      <c r="I536" s="70"/>
      <c r="L536" s="70"/>
      <c r="O536" s="70"/>
      <c r="R536" s="70"/>
      <c r="U536" s="70"/>
      <c r="X536" s="70"/>
      <c r="AA536" s="70"/>
      <c r="AD536" s="70"/>
      <c r="AG536" s="70"/>
      <c r="AJ536" s="70"/>
      <c r="AM536" s="70"/>
      <c r="AP536" s="70"/>
      <c r="AS536" s="70"/>
      <c r="AV536" s="70"/>
      <c r="AY536" s="70"/>
    </row>
    <row r="537" spans="2:51">
      <c r="B537" s="69"/>
      <c r="C537" s="69"/>
      <c r="D537" s="70"/>
      <c r="F537" s="69"/>
      <c r="I537" s="70"/>
      <c r="L537" s="70"/>
      <c r="O537" s="70"/>
      <c r="R537" s="70"/>
      <c r="U537" s="70"/>
      <c r="X537" s="70"/>
      <c r="AA537" s="70"/>
      <c r="AD537" s="70"/>
      <c r="AG537" s="70"/>
      <c r="AJ537" s="70"/>
      <c r="AM537" s="70"/>
      <c r="AP537" s="70"/>
      <c r="AS537" s="70"/>
      <c r="AV537" s="70"/>
      <c r="AY537" s="70"/>
    </row>
    <row r="538" spans="2:51">
      <c r="B538" s="69"/>
      <c r="C538" s="69"/>
      <c r="D538" s="70"/>
      <c r="F538" s="69"/>
      <c r="I538" s="70"/>
      <c r="L538" s="70"/>
      <c r="O538" s="70"/>
      <c r="R538" s="70"/>
      <c r="U538" s="70"/>
      <c r="X538" s="70"/>
      <c r="AA538" s="70"/>
      <c r="AD538" s="70"/>
      <c r="AG538" s="70"/>
      <c r="AJ538" s="70"/>
      <c r="AM538" s="70"/>
      <c r="AP538" s="70"/>
      <c r="AS538" s="70"/>
      <c r="AV538" s="70"/>
      <c r="AY538" s="70"/>
    </row>
    <row r="539" spans="2:51">
      <c r="B539" s="69"/>
      <c r="C539" s="69"/>
      <c r="D539" s="70"/>
      <c r="F539" s="69"/>
      <c r="I539" s="70"/>
      <c r="L539" s="70"/>
      <c r="O539" s="70"/>
      <c r="R539" s="70"/>
      <c r="U539" s="70"/>
      <c r="X539" s="70"/>
      <c r="AA539" s="70"/>
      <c r="AD539" s="70"/>
      <c r="AG539" s="70"/>
      <c r="AJ539" s="70"/>
      <c r="AM539" s="70"/>
      <c r="AP539" s="70"/>
      <c r="AS539" s="70"/>
      <c r="AV539" s="70"/>
      <c r="AY539" s="70"/>
    </row>
    <row r="540" spans="2:51">
      <c r="B540" s="69"/>
      <c r="C540" s="69"/>
      <c r="D540" s="70"/>
      <c r="F540" s="69"/>
      <c r="I540" s="70"/>
      <c r="L540" s="70"/>
      <c r="O540" s="70"/>
      <c r="R540" s="70"/>
      <c r="U540" s="70"/>
      <c r="X540" s="70"/>
      <c r="AA540" s="70"/>
      <c r="AD540" s="70"/>
      <c r="AG540" s="70"/>
      <c r="AJ540" s="70"/>
      <c r="AM540" s="70"/>
      <c r="AP540" s="70"/>
      <c r="AS540" s="70"/>
      <c r="AV540" s="70"/>
      <c r="AY540" s="70"/>
    </row>
    <row r="541" spans="2:51">
      <c r="B541" s="69"/>
      <c r="C541" s="69"/>
      <c r="D541" s="70"/>
      <c r="F541" s="69"/>
      <c r="I541" s="70"/>
      <c r="L541" s="70"/>
      <c r="O541" s="70"/>
      <c r="R541" s="70"/>
      <c r="U541" s="70"/>
      <c r="X541" s="70"/>
      <c r="AA541" s="70"/>
      <c r="AD541" s="70"/>
      <c r="AG541" s="70"/>
      <c r="AJ541" s="70"/>
      <c r="AM541" s="70"/>
      <c r="AP541" s="70"/>
      <c r="AS541" s="70"/>
      <c r="AV541" s="70"/>
      <c r="AY541" s="70"/>
    </row>
    <row r="542" spans="2:51">
      <c r="B542" s="69"/>
      <c r="C542" s="69"/>
      <c r="D542" s="70"/>
      <c r="F542" s="69"/>
      <c r="I542" s="70"/>
      <c r="L542" s="70"/>
      <c r="O542" s="70"/>
      <c r="R542" s="70"/>
      <c r="U542" s="70"/>
      <c r="X542" s="70"/>
      <c r="AA542" s="70"/>
      <c r="AD542" s="70"/>
      <c r="AG542" s="70"/>
      <c r="AJ542" s="70"/>
      <c r="AM542" s="70"/>
      <c r="AP542" s="70"/>
      <c r="AS542" s="70"/>
      <c r="AV542" s="70"/>
      <c r="AY542" s="70"/>
    </row>
    <row r="543" spans="2:51">
      <c r="B543" s="69"/>
      <c r="C543" s="69"/>
      <c r="D543" s="70"/>
      <c r="F543" s="69"/>
      <c r="I543" s="70"/>
      <c r="L543" s="70"/>
      <c r="O543" s="70"/>
      <c r="R543" s="70"/>
      <c r="U543" s="70"/>
      <c r="X543" s="70"/>
      <c r="AA543" s="70"/>
      <c r="AD543" s="70"/>
      <c r="AG543" s="70"/>
      <c r="AJ543" s="70"/>
      <c r="AM543" s="70"/>
      <c r="AP543" s="70"/>
      <c r="AS543" s="70"/>
      <c r="AV543" s="70"/>
      <c r="AY543" s="70"/>
    </row>
    <row r="544" spans="2:51">
      <c r="B544" s="69"/>
      <c r="C544" s="69"/>
      <c r="D544" s="70"/>
      <c r="F544" s="69"/>
      <c r="I544" s="70"/>
      <c r="L544" s="70"/>
      <c r="O544" s="70"/>
      <c r="R544" s="70"/>
      <c r="U544" s="70"/>
      <c r="X544" s="70"/>
      <c r="AA544" s="70"/>
      <c r="AD544" s="70"/>
      <c r="AG544" s="70"/>
      <c r="AJ544" s="70"/>
      <c r="AM544" s="70"/>
      <c r="AP544" s="70"/>
      <c r="AS544" s="70"/>
      <c r="AV544" s="70"/>
      <c r="AY544" s="70"/>
    </row>
    <row r="545" spans="2:51">
      <c r="B545" s="71"/>
      <c r="C545" s="69"/>
      <c r="D545" s="70"/>
      <c r="F545" s="69"/>
      <c r="I545" s="70"/>
      <c r="L545" s="70"/>
      <c r="O545" s="70"/>
      <c r="R545" s="70"/>
      <c r="U545" s="70"/>
      <c r="X545" s="70"/>
      <c r="AA545" s="70"/>
      <c r="AD545" s="70"/>
      <c r="AG545" s="70"/>
      <c r="AJ545" s="70"/>
      <c r="AM545" s="70"/>
      <c r="AP545" s="70"/>
      <c r="AS545" s="70"/>
      <c r="AV545" s="70"/>
      <c r="AY545" s="70"/>
    </row>
    <row r="546" spans="2:51">
      <c r="B546" s="69"/>
      <c r="C546" s="69"/>
      <c r="D546" s="70"/>
      <c r="F546" s="69"/>
      <c r="I546" s="70"/>
      <c r="L546" s="70"/>
      <c r="O546" s="70"/>
      <c r="R546" s="70"/>
      <c r="U546" s="70"/>
      <c r="X546" s="70"/>
      <c r="AA546" s="70"/>
      <c r="AD546" s="70"/>
      <c r="AG546" s="70"/>
      <c r="AJ546" s="70"/>
      <c r="AM546" s="70"/>
      <c r="AP546" s="70"/>
      <c r="AS546" s="70"/>
      <c r="AV546" s="70"/>
      <c r="AY546" s="70"/>
    </row>
    <row r="547" spans="2:51">
      <c r="B547" s="69"/>
      <c r="C547" s="69"/>
      <c r="D547" s="70"/>
      <c r="F547" s="69"/>
      <c r="I547" s="70"/>
      <c r="L547" s="70"/>
      <c r="O547" s="70"/>
      <c r="R547" s="70"/>
      <c r="U547" s="70"/>
      <c r="X547" s="70"/>
      <c r="AA547" s="70"/>
      <c r="AD547" s="70"/>
      <c r="AG547" s="70"/>
      <c r="AJ547" s="70"/>
      <c r="AM547" s="70"/>
      <c r="AP547" s="70"/>
      <c r="AS547" s="70"/>
      <c r="AV547" s="70"/>
      <c r="AY547" s="70"/>
    </row>
    <row r="548" spans="2:51">
      <c r="B548" s="69"/>
      <c r="C548" s="69"/>
      <c r="D548" s="70"/>
      <c r="F548" s="69"/>
      <c r="I548" s="70"/>
      <c r="L548" s="70"/>
      <c r="O548" s="70"/>
      <c r="R548" s="70"/>
      <c r="U548" s="70"/>
      <c r="X548" s="70"/>
      <c r="AA548" s="70"/>
      <c r="AD548" s="70"/>
      <c r="AG548" s="70"/>
      <c r="AJ548" s="70"/>
      <c r="AM548" s="70"/>
      <c r="AP548" s="70"/>
      <c r="AS548" s="70"/>
      <c r="AV548" s="70"/>
      <c r="AY548" s="70"/>
    </row>
    <row r="549" spans="2:51">
      <c r="B549" s="69"/>
      <c r="C549" s="69"/>
      <c r="D549" s="70"/>
      <c r="F549" s="69"/>
      <c r="I549" s="70"/>
      <c r="L549" s="70"/>
      <c r="O549" s="70"/>
      <c r="R549" s="70"/>
      <c r="U549" s="70"/>
      <c r="X549" s="70"/>
      <c r="AA549" s="70"/>
      <c r="AD549" s="70"/>
      <c r="AG549" s="70"/>
      <c r="AJ549" s="70"/>
      <c r="AM549" s="70"/>
      <c r="AP549" s="70"/>
      <c r="AS549" s="70"/>
      <c r="AV549" s="70"/>
      <c r="AY549" s="70"/>
    </row>
    <row r="550" spans="2:51">
      <c r="B550" s="69"/>
      <c r="C550" s="69"/>
      <c r="D550" s="70"/>
      <c r="F550" s="69"/>
      <c r="I550" s="70"/>
      <c r="L550" s="70"/>
      <c r="O550" s="70"/>
      <c r="R550" s="70"/>
      <c r="U550" s="70"/>
      <c r="X550" s="70"/>
      <c r="AA550" s="70"/>
      <c r="AD550" s="70"/>
      <c r="AG550" s="70"/>
      <c r="AJ550" s="70"/>
      <c r="AM550" s="70"/>
      <c r="AP550" s="70"/>
      <c r="AS550" s="70"/>
      <c r="AV550" s="70"/>
      <c r="AY550" s="70"/>
    </row>
    <row r="551" spans="2:51">
      <c r="B551" s="69"/>
      <c r="C551" s="69"/>
      <c r="D551" s="70"/>
      <c r="F551" s="69"/>
      <c r="I551" s="70"/>
      <c r="L551" s="70"/>
      <c r="O551" s="70"/>
      <c r="R551" s="70"/>
      <c r="U551" s="70"/>
      <c r="X551" s="70"/>
      <c r="AA551" s="70"/>
      <c r="AD551" s="70"/>
      <c r="AG551" s="70"/>
      <c r="AJ551" s="70"/>
      <c r="AM551" s="70"/>
      <c r="AP551" s="70"/>
      <c r="AS551" s="70"/>
      <c r="AV551" s="70"/>
      <c r="AY551" s="70"/>
    </row>
    <row r="552" spans="2:51">
      <c r="B552" s="69"/>
      <c r="C552" s="69"/>
      <c r="D552" s="70"/>
      <c r="F552" s="69"/>
      <c r="I552" s="70"/>
      <c r="L552" s="70"/>
      <c r="O552" s="70"/>
      <c r="R552" s="70"/>
      <c r="U552" s="70"/>
      <c r="X552" s="70"/>
      <c r="AA552" s="70"/>
      <c r="AD552" s="70"/>
      <c r="AG552" s="70"/>
      <c r="AJ552" s="70"/>
      <c r="AM552" s="70"/>
      <c r="AP552" s="70"/>
      <c r="AS552" s="70"/>
      <c r="AV552" s="70"/>
      <c r="AY552" s="70"/>
    </row>
    <row r="553" spans="2:51">
      <c r="B553" s="69"/>
      <c r="C553" s="69"/>
      <c r="D553" s="70"/>
      <c r="F553" s="69"/>
      <c r="I553" s="70"/>
      <c r="L553" s="70"/>
      <c r="O553" s="70"/>
      <c r="R553" s="70"/>
      <c r="U553" s="70"/>
      <c r="X553" s="70"/>
      <c r="AA553" s="70"/>
      <c r="AD553" s="70"/>
      <c r="AG553" s="70"/>
      <c r="AJ553" s="70"/>
      <c r="AM553" s="70"/>
      <c r="AP553" s="70"/>
      <c r="AS553" s="70"/>
      <c r="AV553" s="70"/>
      <c r="AY553" s="70"/>
    </row>
    <row r="554" spans="2:51">
      <c r="B554" s="69"/>
      <c r="C554" s="69"/>
      <c r="D554" s="70"/>
      <c r="F554" s="69"/>
      <c r="I554" s="70"/>
      <c r="L554" s="70"/>
      <c r="O554" s="70"/>
      <c r="R554" s="70"/>
      <c r="U554" s="70"/>
      <c r="X554" s="70"/>
      <c r="AA554" s="70"/>
      <c r="AD554" s="70"/>
      <c r="AG554" s="70"/>
      <c r="AJ554" s="70"/>
      <c r="AM554" s="70"/>
      <c r="AP554" s="70"/>
      <c r="AS554" s="70"/>
      <c r="AV554" s="70"/>
      <c r="AY554" s="70"/>
    </row>
    <row r="555" spans="2:51">
      <c r="B555" s="69"/>
      <c r="C555" s="69"/>
      <c r="D555" s="70"/>
      <c r="F555" s="69"/>
      <c r="I555" s="70"/>
      <c r="L555" s="70"/>
      <c r="O555" s="70"/>
      <c r="R555" s="70"/>
      <c r="U555" s="70"/>
      <c r="X555" s="70"/>
      <c r="AA555" s="70"/>
      <c r="AD555" s="70"/>
      <c r="AG555" s="70"/>
      <c r="AJ555" s="70"/>
      <c r="AM555" s="70"/>
      <c r="AP555" s="70"/>
      <c r="AS555" s="70"/>
      <c r="AV555" s="70"/>
      <c r="AY555" s="70"/>
    </row>
    <row r="556" spans="2:51">
      <c r="B556" s="69"/>
      <c r="C556" s="69"/>
      <c r="D556" s="70"/>
      <c r="F556" s="69"/>
      <c r="I556" s="70"/>
      <c r="L556" s="70"/>
      <c r="O556" s="70"/>
      <c r="R556" s="70"/>
      <c r="U556" s="70"/>
      <c r="X556" s="70"/>
      <c r="AA556" s="70"/>
      <c r="AD556" s="70"/>
      <c r="AG556" s="70"/>
      <c r="AJ556" s="70"/>
      <c r="AM556" s="70"/>
      <c r="AP556" s="70"/>
      <c r="AS556" s="70"/>
      <c r="AV556" s="70"/>
      <c r="AY556" s="70"/>
    </row>
    <row r="557" spans="2:51">
      <c r="B557" s="69"/>
      <c r="C557" s="69"/>
      <c r="D557" s="70"/>
      <c r="F557" s="69"/>
      <c r="I557" s="70"/>
      <c r="L557" s="70"/>
      <c r="O557" s="70"/>
      <c r="R557" s="70"/>
      <c r="U557" s="70"/>
      <c r="X557" s="70"/>
      <c r="AA557" s="70"/>
      <c r="AD557" s="70"/>
      <c r="AG557" s="70"/>
      <c r="AJ557" s="70"/>
      <c r="AM557" s="70"/>
      <c r="AP557" s="70"/>
      <c r="AS557" s="70"/>
      <c r="AV557" s="70"/>
      <c r="AY557" s="70"/>
    </row>
    <row r="558" spans="2:51">
      <c r="B558" s="69"/>
      <c r="C558" s="69"/>
      <c r="D558" s="70"/>
      <c r="F558" s="69"/>
      <c r="I558" s="70"/>
      <c r="L558" s="70"/>
      <c r="O558" s="70"/>
      <c r="R558" s="70"/>
      <c r="U558" s="70"/>
      <c r="X558" s="70"/>
      <c r="AA558" s="70"/>
      <c r="AD558" s="70"/>
      <c r="AG558" s="70"/>
      <c r="AJ558" s="70"/>
      <c r="AM558" s="70"/>
      <c r="AP558" s="70"/>
      <c r="AS558" s="70"/>
      <c r="AV558" s="70"/>
      <c r="AY558" s="70"/>
    </row>
    <row r="559" spans="2:51">
      <c r="B559" s="69"/>
      <c r="C559" s="69"/>
      <c r="D559" s="70"/>
      <c r="F559" s="69"/>
      <c r="I559" s="70"/>
      <c r="L559" s="70"/>
      <c r="O559" s="70"/>
      <c r="R559" s="70"/>
      <c r="U559" s="70"/>
      <c r="X559" s="70"/>
      <c r="AA559" s="70"/>
      <c r="AD559" s="70"/>
      <c r="AG559" s="70"/>
      <c r="AJ559" s="70"/>
      <c r="AM559" s="70"/>
      <c r="AP559" s="70"/>
      <c r="AS559" s="70"/>
      <c r="AV559" s="70"/>
      <c r="AY559" s="70"/>
    </row>
    <row r="560" spans="2:51">
      <c r="B560" s="69"/>
      <c r="C560" s="69"/>
      <c r="D560" s="70"/>
      <c r="F560" s="69"/>
      <c r="I560" s="70"/>
      <c r="L560" s="70"/>
      <c r="O560" s="70"/>
      <c r="R560" s="70"/>
      <c r="U560" s="70"/>
      <c r="X560" s="70"/>
      <c r="AA560" s="70"/>
      <c r="AD560" s="70"/>
      <c r="AG560" s="70"/>
      <c r="AJ560" s="70"/>
      <c r="AM560" s="70"/>
      <c r="AP560" s="70"/>
      <c r="AS560" s="70"/>
      <c r="AV560" s="70"/>
      <c r="AY560" s="70"/>
    </row>
    <row r="561" spans="2:51">
      <c r="B561" s="69"/>
      <c r="C561" s="69"/>
      <c r="D561" s="70"/>
      <c r="F561" s="69"/>
      <c r="I561" s="70"/>
      <c r="L561" s="70"/>
      <c r="O561" s="70"/>
      <c r="R561" s="70"/>
      <c r="U561" s="70"/>
      <c r="X561" s="70"/>
      <c r="AA561" s="70"/>
      <c r="AD561" s="70"/>
      <c r="AG561" s="70"/>
      <c r="AJ561" s="70"/>
      <c r="AM561" s="70"/>
      <c r="AP561" s="70"/>
      <c r="AS561" s="70"/>
      <c r="AV561" s="70"/>
      <c r="AY561" s="70"/>
    </row>
    <row r="562" spans="2:51">
      <c r="B562" s="69"/>
      <c r="C562" s="69"/>
      <c r="D562" s="70"/>
      <c r="F562" s="69"/>
      <c r="I562" s="70"/>
      <c r="L562" s="70"/>
      <c r="O562" s="70"/>
      <c r="R562" s="70"/>
      <c r="U562" s="70"/>
      <c r="X562" s="70"/>
      <c r="AA562" s="70"/>
      <c r="AD562" s="70"/>
      <c r="AG562" s="70"/>
      <c r="AJ562" s="70"/>
      <c r="AM562" s="70"/>
      <c r="AP562" s="70"/>
      <c r="AS562" s="70"/>
      <c r="AV562" s="70"/>
      <c r="AY562" s="70"/>
    </row>
    <row r="563" spans="2:51">
      <c r="B563" s="69"/>
      <c r="C563" s="69"/>
      <c r="D563" s="70"/>
      <c r="F563" s="69"/>
      <c r="I563" s="70"/>
      <c r="L563" s="70"/>
      <c r="O563" s="70"/>
      <c r="R563" s="70"/>
      <c r="U563" s="70"/>
      <c r="X563" s="70"/>
      <c r="AA563" s="70"/>
      <c r="AD563" s="70"/>
      <c r="AG563" s="70"/>
      <c r="AJ563" s="70"/>
      <c r="AM563" s="70"/>
      <c r="AP563" s="70"/>
      <c r="AS563" s="70"/>
      <c r="AV563" s="70"/>
      <c r="AY563" s="70"/>
    </row>
    <row r="564" spans="2:51">
      <c r="B564" s="69"/>
      <c r="C564" s="69"/>
      <c r="D564" s="70"/>
      <c r="F564" s="69"/>
      <c r="I564" s="70"/>
      <c r="L564" s="70"/>
      <c r="O564" s="70"/>
      <c r="R564" s="70"/>
      <c r="U564" s="70"/>
      <c r="X564" s="70"/>
      <c r="AA564" s="70"/>
      <c r="AD564" s="70"/>
      <c r="AG564" s="70"/>
      <c r="AJ564" s="70"/>
      <c r="AM564" s="70"/>
      <c r="AP564" s="70"/>
      <c r="AS564" s="70"/>
      <c r="AV564" s="70"/>
      <c r="AY564" s="70"/>
    </row>
    <row r="565" spans="2:51">
      <c r="B565" s="69"/>
      <c r="C565" s="69"/>
      <c r="D565" s="70"/>
      <c r="F565" s="69"/>
      <c r="I565" s="70"/>
      <c r="L565" s="70"/>
      <c r="O565" s="70"/>
      <c r="R565" s="70"/>
      <c r="U565" s="70"/>
      <c r="X565" s="70"/>
      <c r="AA565" s="70"/>
      <c r="AD565" s="70"/>
      <c r="AG565" s="70"/>
      <c r="AJ565" s="70"/>
      <c r="AM565" s="70"/>
      <c r="AP565" s="70"/>
      <c r="AS565" s="70"/>
      <c r="AV565" s="70"/>
      <c r="AY565" s="70"/>
    </row>
    <row r="566" spans="2:51">
      <c r="B566" s="69"/>
      <c r="C566" s="69"/>
      <c r="D566" s="70"/>
      <c r="F566" s="69"/>
      <c r="I566" s="70"/>
      <c r="L566" s="70"/>
      <c r="O566" s="70"/>
      <c r="R566" s="70"/>
      <c r="U566" s="70"/>
      <c r="X566" s="70"/>
      <c r="AA566" s="70"/>
      <c r="AD566" s="70"/>
      <c r="AG566" s="70"/>
      <c r="AJ566" s="70"/>
      <c r="AM566" s="70"/>
      <c r="AP566" s="70"/>
      <c r="AS566" s="70"/>
      <c r="AV566" s="70"/>
      <c r="AY566" s="70"/>
    </row>
    <row r="567" spans="2:51">
      <c r="B567" s="69"/>
      <c r="C567" s="69"/>
      <c r="D567" s="70"/>
      <c r="F567" s="69"/>
      <c r="I567" s="70"/>
      <c r="L567" s="70"/>
      <c r="O567" s="70"/>
      <c r="R567" s="70"/>
      <c r="U567" s="70"/>
      <c r="X567" s="70"/>
      <c r="AA567" s="70"/>
      <c r="AD567" s="70"/>
      <c r="AG567" s="70"/>
      <c r="AJ567" s="70"/>
      <c r="AM567" s="70"/>
      <c r="AP567" s="70"/>
      <c r="AS567" s="70"/>
      <c r="AV567" s="70"/>
      <c r="AY567" s="70"/>
    </row>
    <row r="568" spans="2:51">
      <c r="B568" s="69"/>
      <c r="C568" s="69"/>
      <c r="D568" s="70"/>
      <c r="F568" s="69"/>
      <c r="I568" s="70"/>
      <c r="L568" s="70"/>
      <c r="O568" s="70"/>
      <c r="R568" s="70"/>
      <c r="U568" s="70"/>
      <c r="X568" s="70"/>
      <c r="AA568" s="70"/>
      <c r="AD568" s="70"/>
      <c r="AG568" s="70"/>
      <c r="AJ568" s="70"/>
      <c r="AM568" s="70"/>
      <c r="AP568" s="70"/>
      <c r="AS568" s="70"/>
      <c r="AV568" s="70"/>
      <c r="AY568" s="70"/>
    </row>
    <row r="569" spans="2:51">
      <c r="B569" s="69"/>
      <c r="C569" s="69"/>
      <c r="D569" s="70"/>
      <c r="F569" s="69"/>
      <c r="I569" s="70"/>
      <c r="L569" s="70"/>
      <c r="O569" s="70"/>
      <c r="R569" s="70"/>
      <c r="U569" s="70"/>
      <c r="X569" s="70"/>
      <c r="AA569" s="70"/>
      <c r="AD569" s="70"/>
      <c r="AG569" s="70"/>
      <c r="AJ569" s="70"/>
      <c r="AM569" s="70"/>
      <c r="AP569" s="70"/>
      <c r="AS569" s="70"/>
      <c r="AV569" s="70"/>
      <c r="AY569" s="70"/>
    </row>
    <row r="570" spans="2:51">
      <c r="B570" s="69"/>
      <c r="C570" s="69"/>
      <c r="D570" s="70"/>
      <c r="F570" s="69"/>
      <c r="I570" s="70"/>
      <c r="L570" s="70"/>
      <c r="O570" s="70"/>
      <c r="R570" s="70"/>
      <c r="U570" s="70"/>
      <c r="X570" s="70"/>
      <c r="AA570" s="70"/>
      <c r="AD570" s="70"/>
      <c r="AG570" s="70"/>
      <c r="AJ570" s="70"/>
      <c r="AM570" s="70"/>
      <c r="AP570" s="70"/>
      <c r="AS570" s="70"/>
      <c r="AV570" s="70"/>
      <c r="AY570" s="70"/>
    </row>
    <row r="571" spans="2:51">
      <c r="B571" s="69"/>
      <c r="C571" s="69"/>
      <c r="D571" s="70"/>
      <c r="F571" s="69"/>
      <c r="I571" s="70"/>
      <c r="L571" s="70"/>
      <c r="O571" s="70"/>
      <c r="R571" s="70"/>
      <c r="U571" s="70"/>
      <c r="X571" s="70"/>
      <c r="AA571" s="70"/>
      <c r="AD571" s="70"/>
      <c r="AG571" s="70"/>
      <c r="AJ571" s="70"/>
      <c r="AM571" s="70"/>
      <c r="AP571" s="70"/>
      <c r="AS571" s="70"/>
      <c r="AV571" s="70"/>
      <c r="AY571" s="70"/>
    </row>
    <row r="572" spans="2:51">
      <c r="B572" s="69"/>
      <c r="C572" s="69"/>
      <c r="D572" s="70"/>
      <c r="F572" s="69"/>
      <c r="I572" s="70"/>
      <c r="L572" s="70"/>
      <c r="O572" s="70"/>
      <c r="R572" s="70"/>
      <c r="U572" s="70"/>
      <c r="X572" s="70"/>
      <c r="AA572" s="70"/>
      <c r="AD572" s="70"/>
      <c r="AG572" s="70"/>
      <c r="AJ572" s="70"/>
      <c r="AM572" s="70"/>
      <c r="AP572" s="70"/>
      <c r="AS572" s="70"/>
      <c r="AV572" s="70"/>
      <c r="AY572" s="70"/>
    </row>
    <row r="573" spans="2:51">
      <c r="B573" s="69"/>
      <c r="C573" s="69"/>
      <c r="D573" s="70"/>
      <c r="F573" s="69"/>
      <c r="I573" s="70"/>
      <c r="L573" s="70"/>
      <c r="O573" s="70"/>
      <c r="R573" s="70"/>
      <c r="U573" s="70"/>
      <c r="X573" s="70"/>
      <c r="AA573" s="70"/>
      <c r="AD573" s="70"/>
      <c r="AG573" s="70"/>
      <c r="AJ573" s="70"/>
      <c r="AM573" s="70"/>
      <c r="AP573" s="70"/>
      <c r="AS573" s="70"/>
      <c r="AV573" s="70"/>
      <c r="AY573" s="70"/>
    </row>
    <row r="574" spans="2:51">
      <c r="B574" s="69"/>
      <c r="C574" s="69"/>
      <c r="D574" s="70"/>
      <c r="F574" s="69"/>
      <c r="I574" s="70"/>
      <c r="L574" s="70"/>
      <c r="O574" s="70"/>
      <c r="R574" s="70"/>
      <c r="U574" s="70"/>
      <c r="X574" s="70"/>
      <c r="AA574" s="70"/>
      <c r="AD574" s="70"/>
      <c r="AG574" s="70"/>
      <c r="AJ574" s="70"/>
      <c r="AM574" s="70"/>
      <c r="AP574" s="70"/>
      <c r="AS574" s="70"/>
      <c r="AV574" s="70"/>
      <c r="AY574" s="70"/>
    </row>
    <row r="575" spans="2:51">
      <c r="B575" s="71"/>
      <c r="C575" s="69"/>
      <c r="D575" s="70"/>
      <c r="F575" s="69"/>
      <c r="I575" s="70"/>
      <c r="L575" s="70"/>
      <c r="O575" s="70"/>
      <c r="R575" s="70"/>
      <c r="U575" s="70"/>
      <c r="X575" s="70"/>
      <c r="AA575" s="70"/>
      <c r="AD575" s="70"/>
      <c r="AG575" s="70"/>
      <c r="AJ575" s="70"/>
      <c r="AM575" s="70"/>
      <c r="AP575" s="70"/>
      <c r="AS575" s="70"/>
      <c r="AV575" s="70"/>
      <c r="AY575" s="70"/>
    </row>
    <row r="576" spans="2:51">
      <c r="B576" s="69"/>
      <c r="C576" s="69"/>
      <c r="D576" s="70"/>
      <c r="F576" s="69"/>
      <c r="I576" s="70"/>
      <c r="L576" s="70"/>
      <c r="O576" s="70"/>
      <c r="R576" s="70"/>
      <c r="U576" s="70"/>
      <c r="X576" s="70"/>
      <c r="AA576" s="70"/>
      <c r="AD576" s="70"/>
      <c r="AG576" s="70"/>
      <c r="AJ576" s="70"/>
      <c r="AM576" s="70"/>
      <c r="AP576" s="70"/>
      <c r="AS576" s="70"/>
      <c r="AV576" s="70"/>
      <c r="AY576" s="70"/>
    </row>
    <row r="577" spans="2:51">
      <c r="B577" s="69"/>
      <c r="C577" s="69"/>
      <c r="D577" s="70"/>
      <c r="F577" s="69"/>
      <c r="I577" s="70"/>
      <c r="L577" s="70"/>
      <c r="O577" s="70"/>
      <c r="R577" s="70"/>
      <c r="U577" s="70"/>
      <c r="X577" s="70"/>
      <c r="AA577" s="70"/>
      <c r="AD577" s="70"/>
      <c r="AG577" s="70"/>
      <c r="AJ577" s="70"/>
      <c r="AM577" s="70"/>
      <c r="AP577" s="70"/>
      <c r="AS577" s="70"/>
      <c r="AV577" s="70"/>
      <c r="AY577" s="70"/>
    </row>
    <row r="578" spans="2:51">
      <c r="B578" s="71"/>
      <c r="C578" s="69"/>
      <c r="D578" s="70"/>
      <c r="F578" s="69"/>
      <c r="I578" s="70"/>
      <c r="L578" s="70"/>
      <c r="O578" s="70"/>
      <c r="R578" s="70"/>
      <c r="U578" s="70"/>
      <c r="X578" s="70"/>
      <c r="AA578" s="70"/>
      <c r="AD578" s="70"/>
      <c r="AG578" s="70"/>
      <c r="AJ578" s="70"/>
      <c r="AM578" s="70"/>
      <c r="AP578" s="70"/>
      <c r="AS578" s="70"/>
      <c r="AV578" s="70"/>
      <c r="AY578" s="70"/>
    </row>
    <row r="579" spans="2:51">
      <c r="B579" s="69"/>
      <c r="C579" s="69"/>
      <c r="D579" s="70"/>
      <c r="F579" s="69"/>
      <c r="I579" s="70"/>
      <c r="L579" s="70"/>
      <c r="O579" s="70"/>
      <c r="R579" s="70"/>
      <c r="U579" s="70"/>
      <c r="X579" s="70"/>
      <c r="AA579" s="70"/>
      <c r="AD579" s="70"/>
      <c r="AG579" s="70"/>
      <c r="AJ579" s="70"/>
      <c r="AM579" s="70"/>
      <c r="AP579" s="70"/>
      <c r="AS579" s="70"/>
      <c r="AV579" s="70"/>
      <c r="AY579" s="70"/>
    </row>
    <row r="580" spans="2:51">
      <c r="B580" s="69"/>
      <c r="C580" s="69"/>
      <c r="D580" s="70"/>
      <c r="F580" s="69"/>
      <c r="I580" s="70"/>
      <c r="L580" s="70"/>
      <c r="O580" s="70"/>
      <c r="R580" s="70"/>
      <c r="U580" s="70"/>
      <c r="X580" s="70"/>
      <c r="AA580" s="70"/>
      <c r="AD580" s="70"/>
      <c r="AG580" s="70"/>
      <c r="AJ580" s="70"/>
      <c r="AM580" s="70"/>
      <c r="AP580" s="70"/>
      <c r="AS580" s="70"/>
      <c r="AV580" s="70"/>
      <c r="AY580" s="70"/>
    </row>
    <row r="581" spans="2:51">
      <c r="B581" s="69"/>
      <c r="C581" s="69"/>
      <c r="D581" s="70"/>
      <c r="F581" s="69"/>
      <c r="I581" s="70"/>
      <c r="L581" s="70"/>
      <c r="O581" s="70"/>
      <c r="R581" s="70"/>
      <c r="U581" s="70"/>
      <c r="X581" s="70"/>
      <c r="AA581" s="70"/>
      <c r="AD581" s="70"/>
      <c r="AG581" s="70"/>
      <c r="AJ581" s="70"/>
      <c r="AM581" s="70"/>
      <c r="AP581" s="70"/>
      <c r="AS581" s="70"/>
      <c r="AV581" s="70"/>
      <c r="AY581" s="70"/>
    </row>
    <row r="582" spans="2:51">
      <c r="B582" s="69"/>
      <c r="C582" s="69"/>
      <c r="D582" s="70"/>
      <c r="F582" s="69"/>
      <c r="I582" s="70"/>
      <c r="L582" s="70"/>
      <c r="O582" s="70"/>
      <c r="R582" s="70"/>
      <c r="U582" s="70"/>
      <c r="X582" s="70"/>
      <c r="AA582" s="70"/>
      <c r="AD582" s="70"/>
      <c r="AG582" s="70"/>
      <c r="AJ582" s="70"/>
      <c r="AM582" s="70"/>
      <c r="AP582" s="70"/>
      <c r="AS582" s="70"/>
      <c r="AV582" s="70"/>
      <c r="AY582" s="70"/>
    </row>
    <row r="583" spans="2:51">
      <c r="B583" s="69"/>
      <c r="C583" s="69"/>
      <c r="D583" s="70"/>
      <c r="F583" s="69"/>
      <c r="I583" s="70"/>
      <c r="L583" s="70"/>
      <c r="O583" s="70"/>
      <c r="R583" s="70"/>
      <c r="U583" s="70"/>
      <c r="X583" s="70"/>
      <c r="AA583" s="70"/>
      <c r="AD583" s="70"/>
      <c r="AG583" s="70"/>
      <c r="AJ583" s="70"/>
      <c r="AM583" s="70"/>
      <c r="AP583" s="70"/>
      <c r="AS583" s="70"/>
      <c r="AV583" s="70"/>
      <c r="AY583" s="70"/>
    </row>
    <row r="584" spans="2:51">
      <c r="B584" s="69"/>
      <c r="C584" s="69"/>
      <c r="D584" s="70"/>
      <c r="F584" s="69"/>
      <c r="I584" s="70"/>
      <c r="L584" s="70"/>
      <c r="O584" s="70"/>
      <c r="R584" s="70"/>
      <c r="U584" s="70"/>
      <c r="X584" s="70"/>
      <c r="AA584" s="70"/>
      <c r="AD584" s="70"/>
      <c r="AG584" s="70"/>
      <c r="AJ584" s="70"/>
      <c r="AM584" s="70"/>
      <c r="AP584" s="70"/>
      <c r="AS584" s="70"/>
      <c r="AV584" s="70"/>
      <c r="AY584" s="70"/>
    </row>
    <row r="585" spans="2:51">
      <c r="B585" s="69"/>
      <c r="C585" s="69"/>
      <c r="D585" s="70"/>
      <c r="F585" s="69"/>
      <c r="I585" s="70"/>
      <c r="L585" s="70"/>
      <c r="O585" s="70"/>
      <c r="R585" s="70"/>
      <c r="U585" s="70"/>
      <c r="X585" s="70"/>
      <c r="AA585" s="70"/>
      <c r="AD585" s="70"/>
      <c r="AG585" s="70"/>
      <c r="AJ585" s="70"/>
      <c r="AM585" s="70"/>
      <c r="AP585" s="70"/>
      <c r="AS585" s="70"/>
      <c r="AV585" s="70"/>
      <c r="AY585" s="70"/>
    </row>
    <row r="586" spans="2:51">
      <c r="B586" s="69"/>
      <c r="C586" s="69"/>
      <c r="D586" s="70"/>
      <c r="F586" s="69"/>
      <c r="I586" s="70"/>
      <c r="L586" s="70"/>
      <c r="O586" s="70"/>
      <c r="R586" s="70"/>
      <c r="U586" s="70"/>
      <c r="X586" s="70"/>
      <c r="AA586" s="70"/>
      <c r="AD586" s="70"/>
      <c r="AG586" s="70"/>
      <c r="AJ586" s="70"/>
      <c r="AM586" s="70"/>
      <c r="AP586" s="70"/>
      <c r="AS586" s="70"/>
      <c r="AV586" s="70"/>
      <c r="AY586" s="70"/>
    </row>
    <row r="587" spans="2:51">
      <c r="B587" s="69"/>
      <c r="C587" s="69"/>
      <c r="D587" s="70"/>
      <c r="F587" s="69"/>
      <c r="I587" s="70"/>
      <c r="L587" s="70"/>
      <c r="O587" s="70"/>
      <c r="R587" s="70"/>
      <c r="U587" s="70"/>
      <c r="X587" s="70"/>
      <c r="AA587" s="70"/>
      <c r="AD587" s="70"/>
      <c r="AG587" s="70"/>
      <c r="AJ587" s="70"/>
      <c r="AM587" s="70"/>
      <c r="AP587" s="70"/>
      <c r="AS587" s="70"/>
      <c r="AV587" s="70"/>
      <c r="AY587" s="70"/>
    </row>
    <row r="588" spans="2:51">
      <c r="B588" s="69"/>
      <c r="C588" s="69"/>
      <c r="D588" s="70"/>
      <c r="F588" s="69"/>
      <c r="I588" s="70"/>
      <c r="L588" s="70"/>
      <c r="O588" s="70"/>
      <c r="R588" s="70"/>
      <c r="U588" s="70"/>
      <c r="X588" s="70"/>
      <c r="AA588" s="70"/>
      <c r="AD588" s="70"/>
      <c r="AG588" s="70"/>
      <c r="AJ588" s="70"/>
      <c r="AM588" s="70"/>
      <c r="AP588" s="70"/>
      <c r="AS588" s="70"/>
      <c r="AV588" s="70"/>
      <c r="AY588" s="70"/>
    </row>
    <row r="589" spans="2:51">
      <c r="B589" s="69"/>
      <c r="C589" s="69"/>
      <c r="D589" s="70"/>
      <c r="F589" s="69"/>
      <c r="I589" s="70"/>
      <c r="L589" s="70"/>
      <c r="O589" s="70"/>
      <c r="R589" s="70"/>
      <c r="U589" s="70"/>
      <c r="X589" s="70"/>
      <c r="AA589" s="70"/>
      <c r="AD589" s="70"/>
      <c r="AG589" s="70"/>
      <c r="AJ589" s="70"/>
      <c r="AM589" s="70"/>
      <c r="AP589" s="70"/>
      <c r="AS589" s="70"/>
      <c r="AV589" s="70"/>
      <c r="AY589" s="70"/>
    </row>
    <row r="590" spans="2:51">
      <c r="B590" s="69"/>
      <c r="C590" s="69"/>
      <c r="D590" s="70"/>
      <c r="F590" s="69"/>
      <c r="I590" s="70"/>
      <c r="L590" s="70"/>
      <c r="O590" s="70"/>
      <c r="R590" s="70"/>
      <c r="U590" s="70"/>
      <c r="X590" s="70"/>
      <c r="AA590" s="70"/>
      <c r="AD590" s="70"/>
      <c r="AG590" s="70"/>
      <c r="AJ590" s="70"/>
      <c r="AM590" s="70"/>
      <c r="AP590" s="70"/>
      <c r="AS590" s="70"/>
      <c r="AV590" s="70"/>
      <c r="AY590" s="70"/>
    </row>
    <row r="591" spans="2:51">
      <c r="B591" s="69"/>
      <c r="C591" s="71"/>
      <c r="D591" s="70"/>
      <c r="F591" s="71"/>
      <c r="I591" s="70"/>
      <c r="L591" s="70"/>
      <c r="O591" s="70"/>
      <c r="R591" s="70"/>
      <c r="U591" s="70"/>
      <c r="X591" s="70"/>
      <c r="AA591" s="70"/>
      <c r="AD591" s="70"/>
      <c r="AG591" s="70"/>
      <c r="AJ591" s="70"/>
      <c r="AM591" s="70"/>
      <c r="AP591" s="70"/>
      <c r="AS591" s="70"/>
      <c r="AV591" s="70"/>
      <c r="AY591" s="70"/>
    </row>
    <row r="592" spans="2:51">
      <c r="B592" s="69"/>
      <c r="C592" s="69"/>
      <c r="D592" s="70"/>
      <c r="F592" s="69"/>
      <c r="I592" s="70"/>
      <c r="L592" s="70"/>
      <c r="O592" s="70"/>
      <c r="R592" s="70"/>
      <c r="U592" s="70"/>
      <c r="X592" s="70"/>
      <c r="AA592" s="70"/>
      <c r="AD592" s="70"/>
      <c r="AG592" s="70"/>
      <c r="AJ592" s="70"/>
      <c r="AM592" s="70"/>
      <c r="AP592" s="70"/>
      <c r="AS592" s="70"/>
      <c r="AV592" s="70"/>
      <c r="AY592" s="70"/>
    </row>
    <row r="593" spans="2:51">
      <c r="B593" s="69"/>
      <c r="C593" s="69"/>
      <c r="D593" s="70"/>
      <c r="F593" s="69"/>
      <c r="I593" s="70"/>
      <c r="L593" s="70"/>
      <c r="O593" s="70"/>
      <c r="R593" s="70"/>
      <c r="U593" s="70"/>
      <c r="X593" s="70"/>
      <c r="AA593" s="70"/>
      <c r="AD593" s="70"/>
      <c r="AG593" s="70"/>
      <c r="AJ593" s="70"/>
      <c r="AM593" s="70"/>
      <c r="AP593" s="70"/>
      <c r="AS593" s="70"/>
      <c r="AV593" s="70"/>
      <c r="AY593" s="70"/>
    </row>
    <row r="594" spans="2:51">
      <c r="B594" s="69"/>
      <c r="C594" s="69"/>
      <c r="D594" s="70"/>
      <c r="F594" s="69"/>
      <c r="I594" s="70"/>
      <c r="L594" s="70"/>
      <c r="O594" s="70"/>
      <c r="R594" s="70"/>
      <c r="U594" s="70"/>
      <c r="X594" s="70"/>
      <c r="AA594" s="70"/>
      <c r="AD594" s="70"/>
      <c r="AG594" s="70"/>
      <c r="AJ594" s="70"/>
      <c r="AM594" s="70"/>
      <c r="AP594" s="70"/>
      <c r="AS594" s="70"/>
      <c r="AV594" s="70"/>
      <c r="AY594" s="70"/>
    </row>
    <row r="595" spans="2:51">
      <c r="B595" s="69"/>
      <c r="C595" s="69"/>
      <c r="D595" s="70"/>
      <c r="F595" s="69"/>
      <c r="I595" s="70"/>
      <c r="L595" s="70"/>
      <c r="O595" s="70"/>
      <c r="R595" s="70"/>
      <c r="U595" s="70"/>
      <c r="X595" s="70"/>
      <c r="AA595" s="70"/>
      <c r="AD595" s="70"/>
      <c r="AG595" s="70"/>
      <c r="AJ595" s="70"/>
      <c r="AM595" s="70"/>
      <c r="AP595" s="70"/>
      <c r="AS595" s="70"/>
      <c r="AV595" s="70"/>
      <c r="AY595" s="70"/>
    </row>
    <row r="596" spans="2:51">
      <c r="B596" s="69"/>
      <c r="C596" s="69"/>
      <c r="D596" s="70"/>
      <c r="F596" s="69"/>
      <c r="I596" s="70"/>
      <c r="L596" s="70"/>
      <c r="O596" s="70"/>
      <c r="R596" s="70"/>
      <c r="U596" s="70"/>
      <c r="X596" s="70"/>
      <c r="AA596" s="70"/>
      <c r="AD596" s="70"/>
      <c r="AG596" s="70"/>
      <c r="AJ596" s="70"/>
      <c r="AM596" s="70"/>
      <c r="AP596" s="70"/>
      <c r="AS596" s="70"/>
      <c r="AV596" s="70"/>
      <c r="AY596" s="70"/>
    </row>
    <row r="597" spans="2:51">
      <c r="B597" s="69"/>
      <c r="C597" s="69"/>
      <c r="D597" s="70"/>
      <c r="F597" s="69"/>
      <c r="I597" s="70"/>
      <c r="L597" s="70"/>
      <c r="O597" s="70"/>
      <c r="R597" s="70"/>
      <c r="U597" s="70"/>
      <c r="X597" s="70"/>
      <c r="AA597" s="70"/>
      <c r="AD597" s="70"/>
      <c r="AG597" s="70"/>
      <c r="AJ597" s="70"/>
      <c r="AM597" s="70"/>
      <c r="AP597" s="70"/>
      <c r="AS597" s="70"/>
      <c r="AV597" s="70"/>
      <c r="AY597" s="70"/>
    </row>
    <row r="598" spans="2:51">
      <c r="B598" s="69"/>
      <c r="C598" s="69"/>
      <c r="D598" s="70"/>
      <c r="F598" s="69"/>
      <c r="I598" s="70"/>
      <c r="L598" s="70"/>
      <c r="O598" s="70"/>
      <c r="R598" s="70"/>
      <c r="U598" s="70"/>
      <c r="X598" s="70"/>
      <c r="AA598" s="70"/>
      <c r="AD598" s="70"/>
      <c r="AG598" s="70"/>
      <c r="AJ598" s="70"/>
      <c r="AM598" s="70"/>
      <c r="AP598" s="70"/>
      <c r="AS598" s="70"/>
      <c r="AV598" s="70"/>
      <c r="AY598" s="70"/>
    </row>
    <row r="599" spans="2:51">
      <c r="B599" s="69"/>
      <c r="C599" s="69"/>
      <c r="D599" s="70"/>
      <c r="F599" s="69"/>
      <c r="I599" s="70"/>
      <c r="L599" s="70"/>
      <c r="O599" s="70"/>
      <c r="R599" s="70"/>
      <c r="U599" s="70"/>
      <c r="X599" s="70"/>
      <c r="AA599" s="70"/>
      <c r="AD599" s="70"/>
      <c r="AG599" s="70"/>
      <c r="AJ599" s="70"/>
      <c r="AM599" s="70"/>
      <c r="AP599" s="70"/>
      <c r="AS599" s="70"/>
      <c r="AV599" s="70"/>
      <c r="AY599" s="70"/>
    </row>
    <row r="600" spans="2:51">
      <c r="B600" s="69"/>
      <c r="C600" s="69"/>
      <c r="D600" s="70"/>
      <c r="F600" s="69"/>
      <c r="I600" s="70"/>
      <c r="L600" s="70"/>
      <c r="O600" s="70"/>
      <c r="R600" s="70"/>
      <c r="U600" s="70"/>
      <c r="X600" s="70"/>
      <c r="AA600" s="70"/>
      <c r="AD600" s="70"/>
      <c r="AG600" s="70"/>
      <c r="AJ600" s="70"/>
      <c r="AM600" s="70"/>
      <c r="AP600" s="70"/>
      <c r="AS600" s="70"/>
      <c r="AV600" s="70"/>
      <c r="AY600" s="70"/>
    </row>
    <row r="601" spans="2:51">
      <c r="B601" s="69"/>
      <c r="C601" s="69"/>
      <c r="D601" s="70"/>
      <c r="F601" s="69"/>
      <c r="I601" s="70"/>
      <c r="L601" s="70"/>
      <c r="O601" s="70"/>
      <c r="R601" s="70"/>
      <c r="U601" s="70"/>
      <c r="X601" s="70"/>
      <c r="AA601" s="70"/>
      <c r="AD601" s="70"/>
      <c r="AG601" s="70"/>
      <c r="AJ601" s="70"/>
      <c r="AM601" s="70"/>
      <c r="AP601" s="70"/>
      <c r="AS601" s="70"/>
      <c r="AV601" s="70"/>
      <c r="AY601" s="70"/>
    </row>
    <row r="602" spans="2:51">
      <c r="B602" s="69"/>
      <c r="C602" s="69"/>
      <c r="D602" s="70"/>
      <c r="F602" s="69"/>
      <c r="I602" s="70"/>
      <c r="L602" s="70"/>
      <c r="O602" s="70"/>
      <c r="R602" s="70"/>
      <c r="U602" s="70"/>
      <c r="X602" s="70"/>
      <c r="AA602" s="70"/>
      <c r="AD602" s="70"/>
      <c r="AG602" s="70"/>
      <c r="AJ602" s="70"/>
      <c r="AM602" s="70"/>
      <c r="AP602" s="70"/>
      <c r="AS602" s="70"/>
      <c r="AV602" s="70"/>
      <c r="AY602" s="70"/>
    </row>
    <row r="603" spans="2:51">
      <c r="B603" s="69"/>
      <c r="C603" s="69"/>
      <c r="D603" s="70"/>
      <c r="F603" s="69"/>
      <c r="I603" s="70"/>
      <c r="L603" s="70"/>
      <c r="O603" s="70"/>
      <c r="R603" s="70"/>
      <c r="U603" s="70"/>
      <c r="X603" s="70"/>
      <c r="AA603" s="70"/>
      <c r="AD603" s="70"/>
      <c r="AG603" s="70"/>
      <c r="AJ603" s="70"/>
      <c r="AM603" s="70"/>
      <c r="AP603" s="70"/>
      <c r="AS603" s="70"/>
      <c r="AV603" s="70"/>
      <c r="AY603" s="70"/>
    </row>
    <row r="604" spans="2:51">
      <c r="B604" s="69"/>
      <c r="C604" s="69"/>
      <c r="D604" s="70"/>
      <c r="F604" s="69"/>
      <c r="I604" s="70"/>
      <c r="L604" s="70"/>
      <c r="O604" s="70"/>
      <c r="R604" s="70"/>
      <c r="U604" s="70"/>
      <c r="X604" s="70"/>
      <c r="AA604" s="70"/>
      <c r="AD604" s="70"/>
      <c r="AG604" s="70"/>
      <c r="AJ604" s="70"/>
      <c r="AM604" s="70"/>
      <c r="AP604" s="70"/>
      <c r="AS604" s="70"/>
      <c r="AV604" s="70"/>
      <c r="AY604" s="70"/>
    </row>
    <row r="605" spans="2:51">
      <c r="B605" s="69"/>
      <c r="C605" s="69"/>
      <c r="D605" s="70"/>
      <c r="F605" s="69"/>
      <c r="I605" s="70"/>
      <c r="L605" s="70"/>
      <c r="O605" s="70"/>
      <c r="R605" s="70"/>
      <c r="U605" s="70"/>
      <c r="X605" s="70"/>
      <c r="AA605" s="70"/>
      <c r="AD605" s="70"/>
      <c r="AG605" s="70"/>
      <c r="AJ605" s="70"/>
      <c r="AM605" s="70"/>
      <c r="AP605" s="70"/>
      <c r="AS605" s="70"/>
      <c r="AV605" s="70"/>
      <c r="AY605" s="70"/>
    </row>
    <row r="606" spans="2:51">
      <c r="B606" s="69"/>
      <c r="C606" s="69"/>
      <c r="D606" s="70"/>
      <c r="F606" s="69"/>
      <c r="I606" s="70"/>
      <c r="L606" s="70"/>
      <c r="O606" s="70"/>
      <c r="R606" s="70"/>
      <c r="U606" s="70"/>
      <c r="X606" s="70"/>
      <c r="AA606" s="70"/>
      <c r="AD606" s="70"/>
      <c r="AG606" s="70"/>
      <c r="AJ606" s="70"/>
      <c r="AM606" s="70"/>
      <c r="AP606" s="70"/>
      <c r="AS606" s="70"/>
      <c r="AV606" s="70"/>
      <c r="AY606" s="70"/>
    </row>
    <row r="607" spans="2:51">
      <c r="B607" s="69"/>
      <c r="C607" s="69"/>
      <c r="D607" s="70"/>
      <c r="F607" s="69"/>
      <c r="I607" s="70"/>
      <c r="L607" s="70"/>
      <c r="O607" s="70"/>
      <c r="R607" s="70"/>
      <c r="U607" s="70"/>
      <c r="X607" s="70"/>
      <c r="AA607" s="70"/>
      <c r="AD607" s="70"/>
      <c r="AG607" s="70"/>
      <c r="AJ607" s="70"/>
      <c r="AM607" s="70"/>
      <c r="AP607" s="70"/>
      <c r="AS607" s="70"/>
      <c r="AV607" s="70"/>
      <c r="AY607" s="70"/>
    </row>
    <row r="608" spans="2:51">
      <c r="B608" s="69"/>
      <c r="C608" s="69"/>
      <c r="D608" s="70"/>
      <c r="F608" s="69"/>
      <c r="I608" s="70"/>
      <c r="L608" s="70"/>
      <c r="O608" s="70"/>
      <c r="R608" s="70"/>
      <c r="U608" s="70"/>
      <c r="X608" s="70"/>
      <c r="AA608" s="70"/>
      <c r="AD608" s="70"/>
      <c r="AG608" s="70"/>
      <c r="AJ608" s="70"/>
      <c r="AM608" s="70"/>
      <c r="AP608" s="70"/>
      <c r="AS608" s="70"/>
      <c r="AV608" s="70"/>
      <c r="AY608" s="70"/>
    </row>
    <row r="609" spans="2:51">
      <c r="B609" s="69"/>
      <c r="C609" s="69"/>
      <c r="D609" s="70"/>
      <c r="F609" s="69"/>
      <c r="I609" s="70"/>
      <c r="L609" s="70"/>
      <c r="O609" s="70"/>
      <c r="R609" s="70"/>
      <c r="U609" s="70"/>
      <c r="X609" s="70"/>
      <c r="AA609" s="70"/>
      <c r="AD609" s="70"/>
      <c r="AG609" s="70"/>
      <c r="AJ609" s="70"/>
      <c r="AM609" s="70"/>
      <c r="AP609" s="70"/>
      <c r="AS609" s="70"/>
      <c r="AV609" s="70"/>
      <c r="AY609" s="70"/>
    </row>
    <row r="610" spans="2:51">
      <c r="B610" s="69"/>
      <c r="C610" s="69"/>
      <c r="D610" s="70"/>
      <c r="F610" s="69"/>
      <c r="I610" s="70"/>
      <c r="L610" s="70"/>
      <c r="O610" s="70"/>
      <c r="R610" s="70"/>
      <c r="U610" s="70"/>
      <c r="X610" s="70"/>
      <c r="AA610" s="70"/>
      <c r="AD610" s="70"/>
      <c r="AG610" s="70"/>
      <c r="AJ610" s="70"/>
      <c r="AM610" s="70"/>
      <c r="AP610" s="70"/>
      <c r="AS610" s="70"/>
      <c r="AV610" s="70"/>
      <c r="AY610" s="70"/>
    </row>
    <row r="611" spans="2:51">
      <c r="B611" s="69"/>
      <c r="C611" s="69"/>
      <c r="D611" s="70"/>
      <c r="F611" s="69"/>
      <c r="I611" s="70"/>
      <c r="L611" s="70"/>
      <c r="O611" s="70"/>
      <c r="R611" s="70"/>
      <c r="U611" s="70"/>
      <c r="X611" s="70"/>
      <c r="AA611" s="70"/>
      <c r="AD611" s="70"/>
      <c r="AG611" s="70"/>
      <c r="AJ611" s="70"/>
      <c r="AM611" s="70"/>
      <c r="AP611" s="70"/>
      <c r="AS611" s="70"/>
      <c r="AV611" s="70"/>
      <c r="AY611" s="70"/>
    </row>
    <row r="612" spans="2:51">
      <c r="B612" s="69"/>
      <c r="C612" s="69"/>
      <c r="D612" s="70"/>
      <c r="F612" s="69"/>
      <c r="I612" s="70"/>
      <c r="L612" s="70"/>
      <c r="O612" s="70"/>
      <c r="R612" s="70"/>
      <c r="U612" s="70"/>
      <c r="X612" s="70"/>
      <c r="AA612" s="70"/>
      <c r="AD612" s="70"/>
      <c r="AG612" s="70"/>
      <c r="AJ612" s="70"/>
      <c r="AM612" s="70"/>
      <c r="AP612" s="70"/>
      <c r="AS612" s="70"/>
      <c r="AV612" s="70"/>
      <c r="AY612" s="70"/>
    </row>
    <row r="613" spans="2:51">
      <c r="B613" s="69"/>
      <c r="C613" s="69"/>
      <c r="D613" s="70"/>
      <c r="F613" s="69"/>
      <c r="I613" s="70"/>
      <c r="L613" s="70"/>
      <c r="O613" s="70"/>
      <c r="R613" s="70"/>
      <c r="U613" s="70"/>
      <c r="X613" s="70"/>
      <c r="AA613" s="70"/>
      <c r="AD613" s="70"/>
      <c r="AG613" s="70"/>
      <c r="AJ613" s="70"/>
      <c r="AM613" s="70"/>
      <c r="AP613" s="70"/>
      <c r="AS613" s="70"/>
      <c r="AV613" s="70"/>
      <c r="AY613" s="70"/>
    </row>
    <row r="614" spans="2:51">
      <c r="B614" s="69"/>
      <c r="C614" s="69"/>
      <c r="D614" s="70"/>
      <c r="F614" s="69"/>
      <c r="I614" s="70"/>
      <c r="L614" s="70"/>
      <c r="O614" s="70"/>
      <c r="R614" s="70"/>
      <c r="U614" s="70"/>
      <c r="X614" s="70"/>
      <c r="AA614" s="70"/>
      <c r="AD614" s="70"/>
      <c r="AG614" s="70"/>
      <c r="AJ614" s="70"/>
      <c r="AM614" s="70"/>
      <c r="AP614" s="70"/>
      <c r="AS614" s="70"/>
      <c r="AV614" s="70"/>
      <c r="AY614" s="70"/>
    </row>
    <row r="615" spans="2:51">
      <c r="B615" s="69"/>
      <c r="C615" s="69"/>
      <c r="D615" s="70"/>
      <c r="F615" s="69"/>
      <c r="I615" s="70"/>
      <c r="L615" s="70"/>
      <c r="O615" s="70"/>
      <c r="R615" s="70"/>
      <c r="U615" s="70"/>
      <c r="X615" s="70"/>
      <c r="AA615" s="70"/>
      <c r="AD615" s="70"/>
      <c r="AG615" s="70"/>
      <c r="AJ615" s="70"/>
      <c r="AM615" s="70"/>
      <c r="AP615" s="70"/>
      <c r="AS615" s="70"/>
      <c r="AV615" s="70"/>
      <c r="AY615" s="70"/>
    </row>
    <row r="616" spans="2:51">
      <c r="B616" s="69"/>
      <c r="C616" s="69"/>
      <c r="D616" s="70"/>
      <c r="F616" s="69"/>
      <c r="I616" s="70"/>
      <c r="L616" s="70"/>
      <c r="O616" s="70"/>
      <c r="R616" s="70"/>
      <c r="U616" s="70"/>
      <c r="X616" s="70"/>
      <c r="AA616" s="70"/>
      <c r="AD616" s="70"/>
      <c r="AG616" s="70"/>
      <c r="AJ616" s="70"/>
      <c r="AM616" s="70"/>
      <c r="AP616" s="70"/>
      <c r="AS616" s="70"/>
      <c r="AV616" s="70"/>
      <c r="AY616" s="70"/>
    </row>
    <row r="617" spans="2:51">
      <c r="B617" s="69"/>
      <c r="C617" s="69"/>
      <c r="D617" s="70"/>
      <c r="F617" s="69"/>
      <c r="I617" s="70"/>
      <c r="L617" s="70"/>
      <c r="O617" s="70"/>
      <c r="R617" s="70"/>
      <c r="U617" s="70"/>
      <c r="X617" s="70"/>
      <c r="AA617" s="70"/>
      <c r="AD617" s="70"/>
      <c r="AG617" s="70"/>
      <c r="AJ617" s="70"/>
      <c r="AM617" s="70"/>
      <c r="AP617" s="70"/>
      <c r="AS617" s="70"/>
      <c r="AV617" s="70"/>
      <c r="AY617" s="70"/>
    </row>
    <row r="618" spans="2:51">
      <c r="B618" s="69"/>
      <c r="C618" s="69"/>
      <c r="D618" s="70"/>
      <c r="F618" s="69"/>
      <c r="I618" s="70"/>
      <c r="L618" s="70"/>
      <c r="O618" s="70"/>
      <c r="R618" s="70"/>
      <c r="U618" s="70"/>
      <c r="X618" s="70"/>
      <c r="AA618" s="70"/>
      <c r="AD618" s="70"/>
      <c r="AG618" s="70"/>
      <c r="AJ618" s="70"/>
      <c r="AM618" s="70"/>
      <c r="AP618" s="70"/>
      <c r="AS618" s="70"/>
      <c r="AV618" s="70"/>
      <c r="AY618" s="70"/>
    </row>
    <row r="619" spans="2:51">
      <c r="B619" s="71"/>
      <c r="C619" s="69"/>
      <c r="D619" s="70"/>
      <c r="F619" s="69"/>
      <c r="I619" s="70"/>
      <c r="L619" s="70"/>
      <c r="O619" s="70"/>
      <c r="R619" s="70"/>
      <c r="U619" s="70"/>
      <c r="X619" s="70"/>
      <c r="AA619" s="70"/>
      <c r="AD619" s="70"/>
      <c r="AG619" s="70"/>
      <c r="AJ619" s="70"/>
      <c r="AM619" s="70"/>
      <c r="AP619" s="70"/>
      <c r="AS619" s="70"/>
      <c r="AV619" s="70"/>
      <c r="AY619" s="70"/>
    </row>
    <row r="620" spans="2:51">
      <c r="B620" s="69"/>
      <c r="C620" s="69"/>
      <c r="D620" s="70"/>
      <c r="F620" s="69"/>
      <c r="I620" s="70"/>
      <c r="L620" s="70"/>
      <c r="O620" s="70"/>
      <c r="R620" s="70"/>
      <c r="U620" s="70"/>
      <c r="X620" s="70"/>
      <c r="AA620" s="70"/>
      <c r="AD620" s="70"/>
      <c r="AG620" s="70"/>
      <c r="AJ620" s="70"/>
      <c r="AM620" s="70"/>
      <c r="AP620" s="70"/>
      <c r="AS620" s="70"/>
      <c r="AV620" s="70"/>
      <c r="AY620" s="70"/>
    </row>
    <row r="621" spans="2:51">
      <c r="B621" s="69"/>
      <c r="C621" s="69"/>
      <c r="D621" s="70"/>
      <c r="F621" s="69"/>
      <c r="I621" s="70"/>
      <c r="L621" s="70"/>
      <c r="O621" s="70"/>
      <c r="R621" s="70"/>
      <c r="U621" s="70"/>
      <c r="X621" s="70"/>
      <c r="AA621" s="70"/>
      <c r="AD621" s="70"/>
      <c r="AG621" s="70"/>
      <c r="AJ621" s="70"/>
      <c r="AM621" s="70"/>
      <c r="AP621" s="70"/>
      <c r="AS621" s="70"/>
      <c r="AV621" s="70"/>
      <c r="AY621" s="70"/>
    </row>
    <row r="622" spans="2:51">
      <c r="B622" s="69"/>
      <c r="C622" s="69"/>
      <c r="D622" s="70"/>
      <c r="F622" s="69"/>
      <c r="I622" s="70"/>
      <c r="L622" s="70"/>
      <c r="O622" s="70"/>
      <c r="R622" s="70"/>
      <c r="U622" s="70"/>
      <c r="X622" s="70"/>
      <c r="AA622" s="70"/>
      <c r="AD622" s="70"/>
      <c r="AG622" s="70"/>
      <c r="AJ622" s="70"/>
      <c r="AM622" s="70"/>
      <c r="AP622" s="70"/>
      <c r="AS622" s="70"/>
      <c r="AV622" s="70"/>
      <c r="AY622" s="70"/>
    </row>
    <row r="623" spans="2:51">
      <c r="B623" s="69"/>
      <c r="C623" s="69"/>
      <c r="D623" s="70"/>
      <c r="F623" s="69"/>
      <c r="I623" s="70"/>
      <c r="L623" s="70"/>
      <c r="O623" s="70"/>
      <c r="R623" s="70"/>
      <c r="U623" s="70"/>
      <c r="X623" s="70"/>
      <c r="AA623" s="70"/>
      <c r="AD623" s="70"/>
      <c r="AG623" s="70"/>
      <c r="AJ623" s="70"/>
      <c r="AM623" s="70"/>
      <c r="AP623" s="70"/>
      <c r="AS623" s="70"/>
      <c r="AV623" s="70"/>
      <c r="AY623" s="70"/>
    </row>
    <row r="624" spans="2:51">
      <c r="B624" s="69"/>
      <c r="C624" s="69"/>
      <c r="D624" s="70"/>
      <c r="F624" s="69"/>
      <c r="I624" s="70"/>
      <c r="L624" s="70"/>
      <c r="O624" s="70"/>
      <c r="R624" s="70"/>
      <c r="U624" s="70"/>
      <c r="X624" s="70"/>
      <c r="AA624" s="70"/>
      <c r="AD624" s="70"/>
      <c r="AG624" s="70"/>
      <c r="AJ624" s="70"/>
      <c r="AM624" s="70"/>
      <c r="AP624" s="70"/>
      <c r="AS624" s="70"/>
      <c r="AV624" s="70"/>
      <c r="AY624" s="70"/>
    </row>
    <row r="625" spans="2:51">
      <c r="B625" s="69"/>
      <c r="C625" s="69"/>
      <c r="D625" s="70"/>
      <c r="F625" s="69"/>
      <c r="I625" s="70"/>
      <c r="L625" s="70"/>
      <c r="O625" s="70"/>
      <c r="R625" s="70"/>
      <c r="U625" s="70"/>
      <c r="X625" s="70"/>
      <c r="AA625" s="70"/>
      <c r="AD625" s="70"/>
      <c r="AG625" s="70"/>
      <c r="AJ625" s="70"/>
      <c r="AM625" s="70"/>
      <c r="AP625" s="70"/>
      <c r="AS625" s="70"/>
      <c r="AV625" s="70"/>
      <c r="AY625" s="70"/>
    </row>
    <row r="626" spans="2:51">
      <c r="B626" s="69"/>
      <c r="C626" s="69"/>
      <c r="D626" s="70"/>
      <c r="F626" s="69"/>
      <c r="I626" s="70"/>
      <c r="L626" s="70"/>
      <c r="O626" s="70"/>
      <c r="R626" s="70"/>
      <c r="U626" s="70"/>
      <c r="X626" s="70"/>
      <c r="AA626" s="70"/>
      <c r="AD626" s="70"/>
      <c r="AG626" s="70"/>
      <c r="AJ626" s="70"/>
      <c r="AM626" s="70"/>
      <c r="AP626" s="70"/>
      <c r="AS626" s="70"/>
      <c r="AV626" s="70"/>
      <c r="AY626" s="70"/>
    </row>
    <row r="627" spans="2:51">
      <c r="B627" s="69"/>
      <c r="C627" s="69"/>
      <c r="D627" s="70"/>
      <c r="F627" s="69"/>
      <c r="I627" s="70"/>
      <c r="L627" s="70"/>
      <c r="O627" s="70"/>
      <c r="R627" s="70"/>
      <c r="U627" s="70"/>
      <c r="X627" s="70"/>
      <c r="AA627" s="70"/>
      <c r="AD627" s="70"/>
      <c r="AG627" s="70"/>
      <c r="AJ627" s="70"/>
      <c r="AM627" s="70"/>
      <c r="AP627" s="70"/>
      <c r="AS627" s="70"/>
      <c r="AV627" s="70"/>
      <c r="AY627" s="70"/>
    </row>
    <row r="628" spans="2:51">
      <c r="B628" s="69"/>
      <c r="C628" s="69"/>
      <c r="D628" s="70"/>
      <c r="F628" s="69"/>
      <c r="I628" s="70"/>
      <c r="L628" s="70"/>
      <c r="O628" s="70"/>
      <c r="R628" s="70"/>
      <c r="U628" s="70"/>
      <c r="X628" s="70"/>
      <c r="AA628" s="70"/>
      <c r="AD628" s="70"/>
      <c r="AG628" s="70"/>
      <c r="AJ628" s="70"/>
      <c r="AM628" s="70"/>
      <c r="AP628" s="70"/>
      <c r="AS628" s="70"/>
      <c r="AV628" s="70"/>
      <c r="AY628" s="70"/>
    </row>
    <row r="629" spans="2:51">
      <c r="B629" s="69"/>
      <c r="C629" s="69"/>
      <c r="D629" s="70"/>
      <c r="F629" s="69"/>
      <c r="I629" s="70"/>
      <c r="L629" s="70"/>
      <c r="O629" s="70"/>
      <c r="R629" s="70"/>
      <c r="U629" s="70"/>
      <c r="X629" s="70"/>
      <c r="AA629" s="70"/>
      <c r="AD629" s="70"/>
      <c r="AG629" s="70"/>
      <c r="AJ629" s="70"/>
      <c r="AM629" s="70"/>
      <c r="AP629" s="70"/>
      <c r="AS629" s="70"/>
      <c r="AV629" s="70"/>
      <c r="AY629" s="70"/>
    </row>
    <row r="630" spans="2:51">
      <c r="B630" s="69"/>
      <c r="C630" s="69"/>
      <c r="D630" s="70"/>
      <c r="F630" s="69"/>
      <c r="I630" s="70"/>
      <c r="L630" s="70"/>
      <c r="O630" s="70"/>
      <c r="R630" s="70"/>
      <c r="U630" s="70"/>
      <c r="X630" s="70"/>
      <c r="AA630" s="70"/>
      <c r="AD630" s="70"/>
      <c r="AG630" s="70"/>
      <c r="AJ630" s="70"/>
      <c r="AM630" s="70"/>
      <c r="AP630" s="70"/>
      <c r="AS630" s="70"/>
      <c r="AV630" s="70"/>
      <c r="AY630" s="70"/>
    </row>
    <row r="631" spans="2:51">
      <c r="B631" s="69"/>
      <c r="C631" s="69"/>
      <c r="D631" s="70"/>
      <c r="F631" s="69"/>
      <c r="I631" s="70"/>
      <c r="L631" s="70"/>
      <c r="O631" s="70"/>
      <c r="R631" s="70"/>
      <c r="U631" s="70"/>
      <c r="X631" s="70"/>
      <c r="AA631" s="70"/>
      <c r="AD631" s="70"/>
      <c r="AG631" s="70"/>
      <c r="AJ631" s="70"/>
      <c r="AM631" s="70"/>
      <c r="AP631" s="70"/>
      <c r="AS631" s="70"/>
      <c r="AV631" s="70"/>
      <c r="AY631" s="70"/>
    </row>
    <row r="632" spans="2:51">
      <c r="B632" s="69"/>
      <c r="C632" s="69"/>
      <c r="D632" s="70"/>
      <c r="F632" s="69"/>
      <c r="I632" s="70"/>
      <c r="L632" s="70"/>
      <c r="O632" s="70"/>
      <c r="R632" s="70"/>
      <c r="U632" s="70"/>
      <c r="X632" s="70"/>
      <c r="AA632" s="70"/>
      <c r="AD632" s="70"/>
      <c r="AG632" s="70"/>
      <c r="AJ632" s="70"/>
      <c r="AM632" s="70"/>
      <c r="AP632" s="70"/>
      <c r="AS632" s="70"/>
      <c r="AV632" s="70"/>
      <c r="AY632" s="70"/>
    </row>
    <row r="633" spans="2:51">
      <c r="B633" s="69"/>
      <c r="C633" s="69"/>
      <c r="D633" s="70"/>
      <c r="F633" s="69"/>
      <c r="I633" s="70"/>
      <c r="L633" s="70"/>
      <c r="O633" s="70"/>
      <c r="R633" s="70"/>
      <c r="U633" s="70"/>
      <c r="X633" s="70"/>
      <c r="AA633" s="70"/>
      <c r="AD633" s="70"/>
      <c r="AG633" s="70"/>
      <c r="AJ633" s="70"/>
      <c r="AM633" s="70"/>
      <c r="AP633" s="70"/>
      <c r="AS633" s="70"/>
      <c r="AV633" s="70"/>
      <c r="AY633" s="70"/>
    </row>
    <row r="634" spans="2:51">
      <c r="B634" s="69"/>
      <c r="C634" s="69"/>
      <c r="D634" s="70"/>
      <c r="F634" s="69"/>
      <c r="I634" s="70"/>
      <c r="L634" s="70"/>
      <c r="O634" s="70"/>
      <c r="R634" s="70"/>
      <c r="U634" s="70"/>
      <c r="X634" s="70"/>
      <c r="AA634" s="70"/>
      <c r="AD634" s="70"/>
      <c r="AG634" s="70"/>
      <c r="AJ634" s="70"/>
      <c r="AM634" s="70"/>
      <c r="AP634" s="70"/>
      <c r="AS634" s="70"/>
      <c r="AV634" s="70"/>
      <c r="AY634" s="70"/>
    </row>
    <row r="635" spans="2:51">
      <c r="B635" s="69"/>
      <c r="C635" s="69"/>
      <c r="D635" s="70"/>
      <c r="F635" s="69"/>
      <c r="I635" s="70"/>
      <c r="L635" s="70"/>
      <c r="O635" s="70"/>
      <c r="R635" s="70"/>
      <c r="U635" s="70"/>
      <c r="X635" s="70"/>
      <c r="AA635" s="70"/>
      <c r="AD635" s="70"/>
      <c r="AG635" s="70"/>
      <c r="AJ635" s="70"/>
      <c r="AM635" s="70"/>
      <c r="AP635" s="70"/>
      <c r="AS635" s="70"/>
      <c r="AV635" s="70"/>
      <c r="AY635" s="70"/>
    </row>
    <row r="636" spans="2:51">
      <c r="B636" s="69"/>
      <c r="C636" s="69"/>
      <c r="D636" s="70"/>
      <c r="F636" s="69"/>
      <c r="I636" s="70"/>
      <c r="L636" s="70"/>
      <c r="O636" s="70"/>
      <c r="R636" s="70"/>
      <c r="U636" s="70"/>
      <c r="X636" s="70"/>
      <c r="AA636" s="70"/>
      <c r="AD636" s="70"/>
      <c r="AG636" s="70"/>
      <c r="AJ636" s="70"/>
      <c r="AM636" s="70"/>
      <c r="AP636" s="70"/>
      <c r="AS636" s="70"/>
      <c r="AV636" s="70"/>
      <c r="AY636" s="70"/>
    </row>
    <row r="637" spans="2:51">
      <c r="B637" s="69"/>
      <c r="C637" s="69"/>
      <c r="D637" s="70"/>
      <c r="F637" s="69"/>
      <c r="I637" s="70"/>
      <c r="L637" s="70"/>
      <c r="O637" s="70"/>
      <c r="R637" s="70"/>
      <c r="U637" s="70"/>
      <c r="X637" s="70"/>
      <c r="AA637" s="70"/>
      <c r="AD637" s="70"/>
      <c r="AG637" s="70"/>
      <c r="AJ637" s="70"/>
      <c r="AM637" s="70"/>
      <c r="AP637" s="70"/>
      <c r="AS637" s="70"/>
      <c r="AV637" s="70"/>
      <c r="AY637" s="70"/>
    </row>
    <row r="638" spans="2:51">
      <c r="B638" s="69"/>
      <c r="C638" s="69"/>
      <c r="D638" s="70"/>
      <c r="F638" s="69"/>
      <c r="I638" s="70"/>
      <c r="L638" s="70"/>
      <c r="O638" s="70"/>
      <c r="R638" s="70"/>
      <c r="U638" s="70"/>
      <c r="X638" s="70"/>
      <c r="AA638" s="70"/>
      <c r="AD638" s="70"/>
      <c r="AG638" s="70"/>
      <c r="AJ638" s="70"/>
      <c r="AM638" s="70"/>
      <c r="AP638" s="70"/>
      <c r="AS638" s="70"/>
      <c r="AV638" s="70"/>
      <c r="AY638" s="70"/>
    </row>
    <row r="639" spans="2:51">
      <c r="B639" s="69"/>
      <c r="C639" s="69"/>
      <c r="D639" s="70"/>
      <c r="F639" s="69"/>
      <c r="I639" s="70"/>
      <c r="L639" s="70"/>
      <c r="O639" s="70"/>
      <c r="R639" s="70"/>
      <c r="U639" s="70"/>
      <c r="X639" s="70"/>
      <c r="AA639" s="70"/>
      <c r="AD639" s="70"/>
      <c r="AG639" s="70"/>
      <c r="AJ639" s="70"/>
      <c r="AM639" s="70"/>
      <c r="AP639" s="70"/>
      <c r="AS639" s="70"/>
      <c r="AV639" s="70"/>
      <c r="AY639" s="70"/>
    </row>
    <row r="640" spans="2:51">
      <c r="B640" s="69"/>
      <c r="C640" s="69"/>
      <c r="D640" s="70"/>
      <c r="F640" s="69"/>
      <c r="I640" s="70"/>
      <c r="L640" s="70"/>
      <c r="O640" s="70"/>
      <c r="R640" s="70"/>
      <c r="U640" s="70"/>
      <c r="X640" s="70"/>
      <c r="AA640" s="70"/>
      <c r="AD640" s="70"/>
      <c r="AG640" s="70"/>
      <c r="AJ640" s="70"/>
      <c r="AM640" s="70"/>
      <c r="AP640" s="70"/>
      <c r="AS640" s="70"/>
      <c r="AV640" s="70"/>
      <c r="AY640" s="70"/>
    </row>
    <row r="641" spans="2:51">
      <c r="B641" s="69"/>
      <c r="C641" s="69"/>
      <c r="D641" s="70"/>
      <c r="F641" s="69"/>
      <c r="I641" s="70"/>
      <c r="L641" s="70"/>
      <c r="O641" s="70"/>
      <c r="R641" s="70"/>
      <c r="U641" s="70"/>
      <c r="X641" s="70"/>
      <c r="AA641" s="70"/>
      <c r="AD641" s="70"/>
      <c r="AG641" s="70"/>
      <c r="AJ641" s="70"/>
      <c r="AM641" s="70"/>
      <c r="AP641" s="70"/>
      <c r="AS641" s="70"/>
      <c r="AV641" s="70"/>
      <c r="AY641" s="70"/>
    </row>
    <row r="642" spans="2:51">
      <c r="B642" s="69"/>
      <c r="C642" s="69"/>
      <c r="D642" s="70"/>
      <c r="F642" s="69"/>
      <c r="I642" s="70"/>
      <c r="L642" s="70"/>
      <c r="O642" s="70"/>
      <c r="R642" s="70"/>
      <c r="U642" s="70"/>
      <c r="X642" s="70"/>
      <c r="AA642" s="70"/>
      <c r="AD642" s="70"/>
      <c r="AG642" s="70"/>
      <c r="AJ642" s="70"/>
      <c r="AM642" s="70"/>
      <c r="AP642" s="70"/>
      <c r="AS642" s="70"/>
      <c r="AV642" s="70"/>
      <c r="AY642" s="70"/>
    </row>
    <row r="643" spans="2:51">
      <c r="B643" s="69"/>
      <c r="C643" s="69"/>
      <c r="D643" s="70"/>
      <c r="F643" s="69"/>
      <c r="I643" s="70"/>
      <c r="L643" s="70"/>
      <c r="O643" s="70"/>
      <c r="R643" s="70"/>
      <c r="U643" s="70"/>
      <c r="X643" s="70"/>
      <c r="AA643" s="70"/>
      <c r="AD643" s="70"/>
      <c r="AG643" s="70"/>
      <c r="AJ643" s="70"/>
      <c r="AM643" s="70"/>
      <c r="AP643" s="70"/>
      <c r="AS643" s="70"/>
      <c r="AV643" s="70"/>
      <c r="AY643" s="70"/>
    </row>
    <row r="644" spans="2:51">
      <c r="B644" s="69"/>
      <c r="C644" s="69"/>
      <c r="D644" s="70"/>
      <c r="F644" s="69"/>
      <c r="I644" s="70"/>
      <c r="L644" s="70"/>
      <c r="O644" s="70"/>
      <c r="R644" s="70"/>
      <c r="U644" s="70"/>
      <c r="X644" s="70"/>
      <c r="AA644" s="70"/>
      <c r="AD644" s="70"/>
      <c r="AG644" s="70"/>
      <c r="AJ644" s="70"/>
      <c r="AM644" s="70"/>
      <c r="AP644" s="70"/>
      <c r="AS644" s="70"/>
      <c r="AV644" s="70"/>
      <c r="AY644" s="70"/>
    </row>
    <row r="645" spans="2:51">
      <c r="B645" s="69"/>
      <c r="C645" s="69"/>
      <c r="D645" s="70"/>
      <c r="F645" s="69"/>
      <c r="I645" s="70"/>
      <c r="L645" s="70"/>
      <c r="O645" s="70"/>
      <c r="R645" s="70"/>
      <c r="U645" s="70"/>
      <c r="X645" s="70"/>
      <c r="AA645" s="70"/>
      <c r="AD645" s="70"/>
      <c r="AG645" s="70"/>
      <c r="AJ645" s="70"/>
      <c r="AM645" s="70"/>
      <c r="AP645" s="70"/>
      <c r="AS645" s="70"/>
      <c r="AV645" s="70"/>
      <c r="AY645" s="70"/>
    </row>
    <row r="646" spans="2:51">
      <c r="B646" s="69"/>
      <c r="C646" s="69"/>
      <c r="D646" s="70"/>
      <c r="F646" s="69"/>
      <c r="I646" s="70"/>
      <c r="L646" s="70"/>
      <c r="O646" s="70"/>
      <c r="R646" s="70"/>
      <c r="U646" s="70"/>
      <c r="X646" s="70"/>
      <c r="AA646" s="70"/>
      <c r="AD646" s="70"/>
      <c r="AG646" s="70"/>
      <c r="AJ646" s="70"/>
      <c r="AM646" s="70"/>
      <c r="AP646" s="70"/>
      <c r="AS646" s="70"/>
      <c r="AV646" s="70"/>
      <c r="AY646" s="70"/>
    </row>
    <row r="647" spans="2:51">
      <c r="B647" s="69"/>
      <c r="C647" s="69"/>
      <c r="D647" s="70"/>
      <c r="F647" s="69"/>
      <c r="I647" s="70"/>
      <c r="L647" s="70"/>
      <c r="O647" s="70"/>
      <c r="R647" s="70"/>
      <c r="U647" s="70"/>
      <c r="X647" s="70"/>
      <c r="AA647" s="70"/>
      <c r="AD647" s="70"/>
      <c r="AG647" s="70"/>
      <c r="AJ647" s="70"/>
      <c r="AM647" s="70"/>
      <c r="AP647" s="70"/>
      <c r="AS647" s="70"/>
      <c r="AV647" s="70"/>
      <c r="AY647" s="70"/>
    </row>
    <row r="648" spans="2:51">
      <c r="B648" s="69"/>
      <c r="C648" s="69"/>
      <c r="D648" s="70"/>
      <c r="F648" s="69"/>
      <c r="I648" s="70"/>
      <c r="L648" s="70"/>
      <c r="O648" s="70"/>
      <c r="R648" s="70"/>
      <c r="U648" s="70"/>
      <c r="X648" s="70"/>
      <c r="AA648" s="70"/>
      <c r="AD648" s="70"/>
      <c r="AG648" s="70"/>
      <c r="AJ648" s="70"/>
      <c r="AM648" s="70"/>
      <c r="AP648" s="70"/>
      <c r="AS648" s="70"/>
      <c r="AV648" s="70"/>
      <c r="AY648" s="70"/>
    </row>
    <row r="649" spans="2:51">
      <c r="B649" s="69"/>
      <c r="C649" s="69"/>
      <c r="D649" s="70"/>
      <c r="F649" s="69"/>
      <c r="I649" s="70"/>
      <c r="L649" s="70"/>
      <c r="O649" s="70"/>
      <c r="R649" s="70"/>
      <c r="U649" s="70"/>
      <c r="X649" s="70"/>
      <c r="AA649" s="70"/>
      <c r="AD649" s="70"/>
      <c r="AG649" s="70"/>
      <c r="AJ649" s="70"/>
      <c r="AM649" s="70"/>
      <c r="AP649" s="70"/>
      <c r="AS649" s="70"/>
      <c r="AV649" s="70"/>
      <c r="AY649" s="70"/>
    </row>
    <row r="650" spans="2:51">
      <c r="B650" s="69"/>
      <c r="C650" s="69"/>
      <c r="D650" s="70"/>
      <c r="F650" s="69"/>
      <c r="I650" s="70"/>
      <c r="L650" s="70"/>
      <c r="O650" s="70"/>
      <c r="R650" s="70"/>
      <c r="U650" s="70"/>
      <c r="X650" s="70"/>
      <c r="AA650" s="70"/>
      <c r="AD650" s="70"/>
      <c r="AG650" s="70"/>
      <c r="AJ650" s="70"/>
      <c r="AM650" s="70"/>
      <c r="AP650" s="70"/>
      <c r="AS650" s="70"/>
      <c r="AV650" s="70"/>
      <c r="AY650" s="70"/>
    </row>
    <row r="651" spans="2:51">
      <c r="B651" s="69"/>
      <c r="C651" s="69"/>
      <c r="D651" s="70"/>
      <c r="F651" s="69"/>
      <c r="I651" s="70"/>
      <c r="L651" s="70"/>
      <c r="O651" s="70"/>
      <c r="R651" s="70"/>
      <c r="U651" s="70"/>
      <c r="X651" s="70"/>
      <c r="AA651" s="70"/>
      <c r="AD651" s="70"/>
      <c r="AG651" s="70"/>
      <c r="AJ651" s="70"/>
      <c r="AM651" s="70"/>
      <c r="AP651" s="70"/>
      <c r="AS651" s="70"/>
      <c r="AV651" s="70"/>
      <c r="AY651" s="70"/>
    </row>
    <row r="652" spans="2:51">
      <c r="B652" s="69"/>
      <c r="C652" s="69"/>
      <c r="D652" s="70"/>
      <c r="F652" s="69"/>
      <c r="I652" s="70"/>
      <c r="L652" s="70"/>
      <c r="O652" s="70"/>
      <c r="R652" s="70"/>
      <c r="U652" s="70"/>
      <c r="X652" s="70"/>
      <c r="AA652" s="70"/>
      <c r="AD652" s="70"/>
      <c r="AG652" s="70"/>
      <c r="AJ652" s="70"/>
      <c r="AM652" s="70"/>
      <c r="AP652" s="70"/>
      <c r="AS652" s="70"/>
      <c r="AV652" s="70"/>
      <c r="AY652" s="70"/>
    </row>
    <row r="653" spans="2:51">
      <c r="B653" s="69"/>
      <c r="C653" s="69"/>
      <c r="D653" s="70"/>
      <c r="F653" s="69"/>
      <c r="I653" s="70"/>
      <c r="L653" s="70"/>
      <c r="O653" s="70"/>
      <c r="R653" s="70"/>
      <c r="U653" s="70"/>
      <c r="X653" s="70"/>
      <c r="AA653" s="70"/>
      <c r="AD653" s="70"/>
      <c r="AG653" s="70"/>
      <c r="AJ653" s="70"/>
      <c r="AM653" s="70"/>
      <c r="AP653" s="70"/>
      <c r="AS653" s="70"/>
      <c r="AV653" s="70"/>
      <c r="AY653" s="70"/>
    </row>
    <row r="654" spans="2:51">
      <c r="B654" s="69"/>
      <c r="C654" s="69"/>
      <c r="D654" s="70"/>
      <c r="F654" s="69"/>
      <c r="I654" s="70"/>
      <c r="L654" s="70"/>
      <c r="O654" s="70"/>
      <c r="R654" s="70"/>
      <c r="U654" s="70"/>
      <c r="X654" s="70"/>
      <c r="AA654" s="70"/>
      <c r="AD654" s="70"/>
      <c r="AG654" s="70"/>
      <c r="AJ654" s="70"/>
      <c r="AM654" s="70"/>
      <c r="AP654" s="70"/>
      <c r="AS654" s="70"/>
      <c r="AV654" s="70"/>
      <c r="AY654" s="70"/>
    </row>
    <row r="655" spans="2:51">
      <c r="B655" s="69"/>
      <c r="C655" s="69"/>
      <c r="D655" s="70"/>
      <c r="F655" s="69"/>
      <c r="I655" s="70"/>
      <c r="L655" s="70"/>
      <c r="O655" s="70"/>
      <c r="R655" s="70"/>
      <c r="U655" s="70"/>
      <c r="X655" s="70"/>
      <c r="AA655" s="70"/>
      <c r="AD655" s="70"/>
      <c r="AG655" s="70"/>
      <c r="AJ655" s="70"/>
      <c r="AM655" s="70"/>
      <c r="AP655" s="70"/>
      <c r="AS655" s="70"/>
      <c r="AV655" s="70"/>
      <c r="AY655" s="70"/>
    </row>
    <row r="656" spans="2:51">
      <c r="B656" s="69"/>
      <c r="C656" s="69"/>
      <c r="D656" s="70"/>
      <c r="F656" s="69"/>
      <c r="I656" s="70"/>
      <c r="L656" s="70"/>
      <c r="O656" s="70"/>
      <c r="R656" s="70"/>
      <c r="U656" s="70"/>
      <c r="X656" s="70"/>
      <c r="AA656" s="70"/>
      <c r="AD656" s="70"/>
      <c r="AG656" s="70"/>
      <c r="AJ656" s="70"/>
      <c r="AM656" s="70"/>
      <c r="AP656" s="70"/>
      <c r="AS656" s="70"/>
      <c r="AV656" s="70"/>
      <c r="AY656" s="70"/>
    </row>
    <row r="657" spans="2:51">
      <c r="B657" s="69"/>
      <c r="C657" s="69"/>
      <c r="D657" s="70"/>
      <c r="F657" s="69"/>
      <c r="I657" s="70"/>
      <c r="L657" s="70"/>
      <c r="O657" s="70"/>
      <c r="R657" s="70"/>
      <c r="U657" s="70"/>
      <c r="X657" s="70"/>
      <c r="AA657" s="70"/>
      <c r="AD657" s="70"/>
      <c r="AG657" s="70"/>
      <c r="AJ657" s="70"/>
      <c r="AM657" s="70"/>
      <c r="AP657" s="70"/>
      <c r="AS657" s="70"/>
      <c r="AV657" s="70"/>
      <c r="AY657" s="70"/>
    </row>
    <row r="658" spans="2:51">
      <c r="B658" s="69"/>
      <c r="C658" s="69"/>
      <c r="D658" s="70"/>
      <c r="F658" s="69"/>
      <c r="I658" s="70"/>
      <c r="L658" s="70"/>
      <c r="O658" s="70"/>
      <c r="R658" s="70"/>
      <c r="U658" s="70"/>
      <c r="X658" s="70"/>
      <c r="AA658" s="70"/>
      <c r="AD658" s="70"/>
      <c r="AG658" s="70"/>
      <c r="AJ658" s="70"/>
      <c r="AM658" s="70"/>
      <c r="AP658" s="70"/>
      <c r="AS658" s="70"/>
      <c r="AV658" s="70"/>
      <c r="AY658" s="70"/>
    </row>
    <row r="659" spans="2:51">
      <c r="B659" s="69"/>
      <c r="C659" s="69"/>
      <c r="D659" s="70"/>
      <c r="F659" s="69"/>
      <c r="I659" s="70"/>
      <c r="L659" s="70"/>
      <c r="O659" s="70"/>
      <c r="R659" s="70"/>
      <c r="U659" s="70"/>
      <c r="X659" s="70"/>
      <c r="AA659" s="70"/>
      <c r="AD659" s="70"/>
      <c r="AG659" s="70"/>
      <c r="AJ659" s="70"/>
      <c r="AM659" s="70"/>
      <c r="AP659" s="70"/>
      <c r="AS659" s="70"/>
      <c r="AV659" s="70"/>
      <c r="AY659" s="70"/>
    </row>
    <row r="660" spans="2:51">
      <c r="B660" s="69"/>
      <c r="C660" s="69"/>
      <c r="D660" s="70"/>
      <c r="F660" s="69"/>
      <c r="I660" s="70"/>
      <c r="L660" s="70"/>
      <c r="O660" s="70"/>
      <c r="R660" s="70"/>
      <c r="U660" s="70"/>
      <c r="X660" s="70"/>
      <c r="AA660" s="70"/>
      <c r="AD660" s="70"/>
      <c r="AG660" s="70"/>
      <c r="AJ660" s="70"/>
      <c r="AM660" s="70"/>
      <c r="AP660" s="70"/>
      <c r="AS660" s="70"/>
      <c r="AV660" s="70"/>
      <c r="AY660" s="70"/>
    </row>
    <row r="661" spans="2:51">
      <c r="B661" s="69"/>
      <c r="C661" s="69"/>
      <c r="D661" s="70"/>
      <c r="F661" s="69"/>
      <c r="I661" s="70"/>
      <c r="L661" s="70"/>
      <c r="O661" s="70"/>
      <c r="R661" s="70"/>
      <c r="U661" s="70"/>
      <c r="X661" s="70"/>
      <c r="AA661" s="70"/>
      <c r="AD661" s="70"/>
      <c r="AG661" s="70"/>
      <c r="AJ661" s="70"/>
      <c r="AM661" s="70"/>
      <c r="AP661" s="70"/>
      <c r="AS661" s="70"/>
      <c r="AV661" s="70"/>
      <c r="AY661" s="70"/>
    </row>
    <row r="662" spans="2:51">
      <c r="B662" s="69"/>
      <c r="C662" s="69"/>
      <c r="D662" s="70"/>
      <c r="F662" s="69"/>
      <c r="I662" s="70"/>
      <c r="L662" s="70"/>
      <c r="O662" s="70"/>
      <c r="R662" s="70"/>
      <c r="U662" s="70"/>
      <c r="X662" s="70"/>
      <c r="AA662" s="70"/>
      <c r="AD662" s="70"/>
      <c r="AG662" s="70"/>
      <c r="AJ662" s="70"/>
      <c r="AM662" s="70"/>
      <c r="AP662" s="70"/>
      <c r="AS662" s="70"/>
      <c r="AV662" s="70"/>
      <c r="AY662" s="70"/>
    </row>
    <row r="663" spans="2:51">
      <c r="B663" s="69"/>
      <c r="C663" s="69"/>
      <c r="D663" s="70"/>
      <c r="F663" s="69"/>
      <c r="I663" s="70"/>
      <c r="L663" s="70"/>
      <c r="O663" s="70"/>
      <c r="R663" s="70"/>
      <c r="U663" s="70"/>
      <c r="X663" s="70"/>
      <c r="AA663" s="70"/>
      <c r="AD663" s="70"/>
      <c r="AG663" s="70"/>
      <c r="AJ663" s="70"/>
      <c r="AM663" s="70"/>
      <c r="AP663" s="70"/>
      <c r="AS663" s="70"/>
      <c r="AV663" s="70"/>
      <c r="AY663" s="70"/>
    </row>
    <row r="664" spans="2:51">
      <c r="B664" s="69"/>
      <c r="C664" s="69"/>
      <c r="D664" s="70"/>
      <c r="F664" s="69"/>
      <c r="I664" s="70"/>
      <c r="L664" s="70"/>
      <c r="O664" s="70"/>
      <c r="R664" s="70"/>
      <c r="U664" s="70"/>
      <c r="X664" s="70"/>
      <c r="AA664" s="70"/>
      <c r="AD664" s="70"/>
      <c r="AG664" s="70"/>
      <c r="AJ664" s="70"/>
      <c r="AM664" s="70"/>
      <c r="AP664" s="70"/>
      <c r="AS664" s="70"/>
      <c r="AV664" s="70"/>
      <c r="AY664" s="70"/>
    </row>
    <row r="665" spans="2:51">
      <c r="B665" s="69"/>
      <c r="C665" s="69"/>
      <c r="D665" s="70"/>
      <c r="F665" s="69"/>
      <c r="I665" s="70"/>
      <c r="L665" s="70"/>
      <c r="O665" s="70"/>
      <c r="R665" s="70"/>
      <c r="U665" s="70"/>
      <c r="X665" s="70"/>
      <c r="AA665" s="70"/>
      <c r="AD665" s="70"/>
      <c r="AG665" s="70"/>
      <c r="AJ665" s="70"/>
      <c r="AM665" s="70"/>
      <c r="AP665" s="70"/>
      <c r="AS665" s="70"/>
      <c r="AV665" s="70"/>
      <c r="AY665" s="70"/>
    </row>
    <row r="666" spans="2:51">
      <c r="B666" s="69"/>
      <c r="C666" s="69"/>
      <c r="D666" s="70"/>
      <c r="F666" s="69"/>
      <c r="I666" s="70"/>
      <c r="L666" s="70"/>
      <c r="O666" s="70"/>
      <c r="R666" s="70"/>
      <c r="U666" s="70"/>
      <c r="X666" s="70"/>
      <c r="AA666" s="70"/>
      <c r="AD666" s="70"/>
      <c r="AG666" s="70"/>
      <c r="AJ666" s="70"/>
      <c r="AM666" s="70"/>
      <c r="AP666" s="70"/>
      <c r="AS666" s="70"/>
      <c r="AV666" s="70"/>
      <c r="AY666" s="70"/>
    </row>
    <row r="667" spans="2:51">
      <c r="B667" s="69"/>
      <c r="C667" s="69"/>
      <c r="D667" s="70"/>
      <c r="F667" s="69"/>
      <c r="I667" s="70"/>
      <c r="L667" s="70"/>
      <c r="O667" s="70"/>
      <c r="R667" s="70"/>
      <c r="U667" s="70"/>
      <c r="X667" s="70"/>
      <c r="AA667" s="70"/>
      <c r="AD667" s="70"/>
      <c r="AG667" s="70"/>
      <c r="AJ667" s="70"/>
      <c r="AM667" s="70"/>
      <c r="AP667" s="70"/>
      <c r="AS667" s="70"/>
      <c r="AV667" s="70"/>
      <c r="AY667" s="70"/>
    </row>
    <row r="668" spans="2:51">
      <c r="B668" s="69"/>
      <c r="C668" s="69"/>
      <c r="D668" s="70"/>
      <c r="F668" s="69"/>
      <c r="I668" s="70"/>
      <c r="L668" s="70"/>
      <c r="O668" s="70"/>
      <c r="R668" s="70"/>
      <c r="U668" s="70"/>
      <c r="X668" s="70"/>
      <c r="AA668" s="70"/>
      <c r="AD668" s="70"/>
      <c r="AG668" s="70"/>
      <c r="AJ668" s="70"/>
      <c r="AM668" s="70"/>
      <c r="AP668" s="70"/>
      <c r="AS668" s="70"/>
      <c r="AV668" s="70"/>
      <c r="AY668" s="70"/>
    </row>
    <row r="669" spans="2:51">
      <c r="B669" s="69"/>
      <c r="C669" s="69"/>
      <c r="D669" s="70"/>
      <c r="F669" s="69"/>
      <c r="I669" s="70"/>
      <c r="L669" s="70"/>
      <c r="O669" s="70"/>
      <c r="R669" s="70"/>
      <c r="U669" s="70"/>
      <c r="X669" s="70"/>
      <c r="AA669" s="70"/>
      <c r="AD669" s="70"/>
      <c r="AG669" s="70"/>
      <c r="AJ669" s="70"/>
      <c r="AM669" s="70"/>
      <c r="AP669" s="70"/>
      <c r="AS669" s="70"/>
      <c r="AV669" s="70"/>
      <c r="AY669" s="70"/>
    </row>
    <row r="670" spans="2:51">
      <c r="B670" s="69"/>
      <c r="C670" s="69"/>
      <c r="D670" s="70"/>
      <c r="F670" s="69"/>
      <c r="I670" s="70"/>
      <c r="L670" s="70"/>
      <c r="O670" s="70"/>
      <c r="R670" s="70"/>
      <c r="U670" s="70"/>
      <c r="X670" s="70"/>
      <c r="AA670" s="70"/>
      <c r="AD670" s="70"/>
      <c r="AG670" s="70"/>
      <c r="AJ670" s="70"/>
      <c r="AM670" s="70"/>
      <c r="AP670" s="70"/>
      <c r="AS670" s="70"/>
      <c r="AV670" s="70"/>
      <c r="AY670" s="70"/>
    </row>
    <row r="671" spans="2:51">
      <c r="B671" s="69"/>
      <c r="C671" s="69"/>
      <c r="D671" s="70"/>
      <c r="F671" s="69"/>
      <c r="I671" s="70"/>
      <c r="L671" s="70"/>
      <c r="O671" s="70"/>
      <c r="R671" s="70"/>
      <c r="U671" s="70"/>
      <c r="X671" s="70"/>
      <c r="AA671" s="70"/>
      <c r="AD671" s="70"/>
      <c r="AG671" s="70"/>
      <c r="AJ671" s="70"/>
      <c r="AM671" s="70"/>
      <c r="AP671" s="70"/>
      <c r="AS671" s="70"/>
      <c r="AV671" s="70"/>
      <c r="AY671" s="70"/>
    </row>
    <row r="672" spans="2:51">
      <c r="B672" s="69"/>
      <c r="C672" s="69"/>
      <c r="D672" s="70"/>
      <c r="F672" s="69"/>
      <c r="I672" s="70"/>
      <c r="L672" s="70"/>
      <c r="O672" s="70"/>
      <c r="R672" s="70"/>
      <c r="U672" s="70"/>
      <c r="X672" s="70"/>
      <c r="AA672" s="70"/>
      <c r="AD672" s="70"/>
      <c r="AG672" s="70"/>
      <c r="AJ672" s="70"/>
      <c r="AM672" s="70"/>
      <c r="AP672" s="70"/>
      <c r="AS672" s="70"/>
      <c r="AV672" s="70"/>
      <c r="AY672" s="70"/>
    </row>
    <row r="673" spans="2:51">
      <c r="B673" s="69"/>
      <c r="C673" s="69"/>
      <c r="D673" s="70"/>
      <c r="F673" s="69"/>
      <c r="I673" s="70"/>
      <c r="L673" s="70"/>
      <c r="O673" s="70"/>
      <c r="R673" s="70"/>
      <c r="U673" s="70"/>
      <c r="X673" s="70"/>
      <c r="AA673" s="70"/>
      <c r="AD673" s="70"/>
      <c r="AG673" s="70"/>
      <c r="AJ673" s="70"/>
      <c r="AM673" s="70"/>
      <c r="AP673" s="70"/>
      <c r="AS673" s="70"/>
      <c r="AV673" s="70"/>
      <c r="AY673" s="70"/>
    </row>
    <row r="674" spans="2:51">
      <c r="B674" s="69"/>
      <c r="C674" s="69"/>
      <c r="D674" s="70"/>
      <c r="F674" s="69"/>
      <c r="I674" s="70"/>
      <c r="L674" s="70"/>
      <c r="O674" s="70"/>
      <c r="R674" s="70"/>
      <c r="U674" s="70"/>
      <c r="X674" s="70"/>
      <c r="AA674" s="70"/>
      <c r="AD674" s="70"/>
      <c r="AG674" s="70"/>
      <c r="AJ674" s="70"/>
      <c r="AM674" s="70"/>
      <c r="AP674" s="70"/>
      <c r="AS674" s="70"/>
      <c r="AV674" s="70"/>
      <c r="AY674" s="70"/>
    </row>
    <row r="675" spans="2:51">
      <c r="B675" s="69"/>
      <c r="C675" s="69"/>
      <c r="D675" s="70"/>
      <c r="F675" s="69"/>
      <c r="I675" s="70"/>
      <c r="L675" s="70"/>
      <c r="O675" s="70"/>
      <c r="R675" s="70"/>
      <c r="U675" s="70"/>
      <c r="X675" s="70"/>
      <c r="AA675" s="70"/>
      <c r="AD675" s="70"/>
      <c r="AG675" s="70"/>
      <c r="AJ675" s="70"/>
      <c r="AM675" s="70"/>
      <c r="AP675" s="70"/>
      <c r="AS675" s="70"/>
      <c r="AV675" s="70"/>
      <c r="AY675" s="70"/>
    </row>
    <row r="676" spans="2:51">
      <c r="B676" s="69"/>
      <c r="C676" s="69"/>
      <c r="D676" s="70"/>
      <c r="F676" s="69"/>
      <c r="I676" s="70"/>
      <c r="L676" s="70"/>
      <c r="O676" s="70"/>
      <c r="R676" s="70"/>
      <c r="U676" s="70"/>
      <c r="X676" s="70"/>
      <c r="AA676" s="70"/>
      <c r="AD676" s="70"/>
      <c r="AG676" s="70"/>
      <c r="AJ676" s="70"/>
      <c r="AM676" s="70"/>
      <c r="AP676" s="70"/>
      <c r="AS676" s="70"/>
      <c r="AV676" s="70"/>
      <c r="AY676" s="70"/>
    </row>
    <row r="677" spans="2:51">
      <c r="B677" s="71"/>
      <c r="C677" s="71"/>
      <c r="D677" s="70"/>
      <c r="F677" s="69"/>
      <c r="I677" s="70"/>
      <c r="L677" s="70"/>
      <c r="O677" s="70"/>
      <c r="R677" s="70"/>
      <c r="U677" s="70"/>
      <c r="X677" s="70"/>
      <c r="AA677" s="70"/>
      <c r="AD677" s="70"/>
      <c r="AG677" s="70"/>
      <c r="AJ677" s="70"/>
      <c r="AM677" s="70"/>
      <c r="AP677" s="70"/>
      <c r="AS677" s="70"/>
      <c r="AV677" s="70"/>
      <c r="AY677" s="70"/>
    </row>
    <row r="678" spans="2:51">
      <c r="B678" s="69"/>
      <c r="C678" s="69"/>
      <c r="D678" s="70"/>
      <c r="F678" s="69"/>
      <c r="I678" s="70"/>
      <c r="L678" s="70"/>
      <c r="O678" s="70"/>
      <c r="R678" s="70"/>
      <c r="U678" s="70"/>
      <c r="X678" s="70"/>
      <c r="AA678" s="70"/>
      <c r="AD678" s="70"/>
      <c r="AG678" s="70"/>
      <c r="AJ678" s="70"/>
      <c r="AM678" s="70"/>
      <c r="AP678" s="70"/>
      <c r="AS678" s="70"/>
      <c r="AV678" s="70"/>
      <c r="AY678" s="70"/>
    </row>
    <row r="679" spans="2:51">
      <c r="B679" s="69"/>
      <c r="C679" s="69"/>
      <c r="D679" s="70"/>
      <c r="F679" s="69"/>
      <c r="I679" s="70"/>
      <c r="L679" s="70"/>
      <c r="O679" s="70"/>
      <c r="R679" s="70"/>
      <c r="U679" s="70"/>
      <c r="X679" s="70"/>
      <c r="AA679" s="70"/>
      <c r="AD679" s="70"/>
      <c r="AG679" s="70"/>
      <c r="AJ679" s="70"/>
      <c r="AM679" s="70"/>
      <c r="AP679" s="70"/>
      <c r="AS679" s="70"/>
      <c r="AV679" s="70"/>
      <c r="AY679" s="70"/>
    </row>
    <row r="680" spans="2:51">
      <c r="B680" s="69"/>
      <c r="C680" s="69"/>
      <c r="D680" s="70"/>
      <c r="F680" s="69"/>
      <c r="I680" s="70"/>
      <c r="L680" s="70"/>
      <c r="O680" s="70"/>
      <c r="R680" s="70"/>
      <c r="U680" s="70"/>
      <c r="X680" s="70"/>
      <c r="AA680" s="70"/>
      <c r="AD680" s="70"/>
      <c r="AG680" s="70"/>
      <c r="AJ680" s="70"/>
      <c r="AM680" s="70"/>
      <c r="AP680" s="70"/>
      <c r="AS680" s="70"/>
      <c r="AV680" s="70"/>
      <c r="AY680" s="70"/>
    </row>
    <row r="681" spans="2:51">
      <c r="B681" s="69"/>
      <c r="C681" s="69"/>
      <c r="D681" s="70"/>
      <c r="F681" s="69"/>
      <c r="I681" s="70"/>
      <c r="L681" s="70"/>
      <c r="O681" s="70"/>
      <c r="R681" s="70"/>
      <c r="U681" s="70"/>
      <c r="X681" s="70"/>
      <c r="AA681" s="70"/>
      <c r="AD681" s="70"/>
      <c r="AG681" s="70"/>
      <c r="AJ681" s="70"/>
      <c r="AM681" s="70"/>
      <c r="AP681" s="70"/>
      <c r="AS681" s="70"/>
      <c r="AV681" s="70"/>
      <c r="AY681" s="70"/>
    </row>
    <row r="682" spans="2:51">
      <c r="B682" s="69"/>
      <c r="C682" s="69"/>
      <c r="D682" s="70"/>
      <c r="F682" s="69"/>
      <c r="I682" s="70"/>
      <c r="L682" s="70"/>
      <c r="O682" s="70"/>
      <c r="R682" s="70"/>
      <c r="U682" s="70"/>
      <c r="X682" s="70"/>
      <c r="AA682" s="70"/>
      <c r="AD682" s="70"/>
      <c r="AG682" s="70"/>
      <c r="AJ682" s="70"/>
      <c r="AM682" s="70"/>
      <c r="AP682" s="70"/>
      <c r="AS682" s="70"/>
      <c r="AV682" s="70"/>
      <c r="AY682" s="70"/>
    </row>
    <row r="683" spans="2:51">
      <c r="B683" s="69"/>
      <c r="C683" s="69"/>
      <c r="D683" s="70"/>
      <c r="F683" s="69"/>
      <c r="I683" s="70"/>
      <c r="L683" s="70"/>
      <c r="O683" s="70"/>
      <c r="R683" s="70"/>
      <c r="U683" s="70"/>
      <c r="X683" s="70"/>
      <c r="AA683" s="70"/>
      <c r="AD683" s="70"/>
      <c r="AG683" s="70"/>
      <c r="AJ683" s="70"/>
      <c r="AM683" s="70"/>
      <c r="AP683" s="70"/>
      <c r="AS683" s="70"/>
      <c r="AV683" s="70"/>
      <c r="AY683" s="70"/>
    </row>
    <row r="684" spans="2:51">
      <c r="B684" s="69"/>
      <c r="C684" s="69"/>
      <c r="D684" s="70"/>
      <c r="F684" s="69"/>
      <c r="I684" s="70"/>
      <c r="L684" s="70"/>
      <c r="O684" s="70"/>
      <c r="R684" s="70"/>
      <c r="U684" s="70"/>
      <c r="X684" s="70"/>
      <c r="AA684" s="70"/>
      <c r="AD684" s="70"/>
      <c r="AG684" s="70"/>
      <c r="AJ684" s="70"/>
      <c r="AM684" s="70"/>
      <c r="AP684" s="70"/>
      <c r="AS684" s="70"/>
      <c r="AV684" s="70"/>
      <c r="AY684" s="70"/>
    </row>
    <row r="685" spans="2:51">
      <c r="B685" s="69"/>
      <c r="C685" s="69"/>
      <c r="D685" s="70"/>
      <c r="F685" s="69"/>
      <c r="I685" s="70"/>
      <c r="L685" s="70"/>
      <c r="O685" s="70"/>
      <c r="R685" s="70"/>
      <c r="U685" s="70"/>
      <c r="X685" s="70"/>
      <c r="AA685" s="70"/>
      <c r="AD685" s="70"/>
      <c r="AG685" s="70"/>
      <c r="AJ685" s="70"/>
      <c r="AM685" s="70"/>
      <c r="AP685" s="70"/>
      <c r="AS685" s="70"/>
      <c r="AV685" s="70"/>
      <c r="AY685" s="70"/>
    </row>
    <row r="686" spans="2:51">
      <c r="B686" s="69"/>
      <c r="C686" s="69"/>
      <c r="D686" s="70"/>
      <c r="F686" s="69"/>
      <c r="I686" s="70"/>
      <c r="L686" s="70"/>
      <c r="O686" s="70"/>
      <c r="R686" s="70"/>
      <c r="U686" s="70"/>
      <c r="X686" s="70"/>
      <c r="AA686" s="70"/>
      <c r="AD686" s="70"/>
      <c r="AG686" s="70"/>
      <c r="AJ686" s="70"/>
      <c r="AM686" s="70"/>
      <c r="AP686" s="70"/>
      <c r="AS686" s="70"/>
      <c r="AV686" s="70"/>
      <c r="AY686" s="70"/>
    </row>
    <row r="687" spans="2:51">
      <c r="B687" s="69"/>
      <c r="C687" s="69"/>
      <c r="D687" s="70"/>
      <c r="F687" s="69"/>
      <c r="I687" s="70"/>
      <c r="L687" s="70"/>
      <c r="O687" s="70"/>
      <c r="R687" s="70"/>
      <c r="U687" s="70"/>
      <c r="X687" s="70"/>
      <c r="AA687" s="70"/>
      <c r="AD687" s="70"/>
      <c r="AG687" s="70"/>
      <c r="AJ687" s="70"/>
      <c r="AM687" s="70"/>
      <c r="AP687" s="70"/>
      <c r="AS687" s="70"/>
      <c r="AV687" s="70"/>
      <c r="AY687" s="70"/>
    </row>
    <row r="688" spans="2:51">
      <c r="B688" s="69"/>
      <c r="C688" s="69"/>
      <c r="D688" s="70"/>
      <c r="F688" s="69"/>
      <c r="I688" s="70"/>
      <c r="L688" s="70"/>
      <c r="O688" s="70"/>
      <c r="R688" s="70"/>
      <c r="U688" s="70"/>
      <c r="X688" s="70"/>
      <c r="AA688" s="70"/>
      <c r="AD688" s="70"/>
      <c r="AG688" s="70"/>
      <c r="AJ688" s="70"/>
      <c r="AM688" s="70"/>
      <c r="AP688" s="70"/>
      <c r="AS688" s="70"/>
      <c r="AV688" s="70"/>
      <c r="AY688" s="70"/>
    </row>
    <row r="689" spans="2:51">
      <c r="B689" s="69"/>
      <c r="C689" s="69"/>
      <c r="D689" s="70"/>
      <c r="F689" s="69"/>
      <c r="I689" s="70"/>
      <c r="L689" s="70"/>
      <c r="O689" s="70"/>
      <c r="R689" s="70"/>
      <c r="U689" s="70"/>
      <c r="X689" s="70"/>
      <c r="AA689" s="70"/>
      <c r="AD689" s="70"/>
      <c r="AG689" s="70"/>
      <c r="AJ689" s="70"/>
      <c r="AM689" s="70"/>
      <c r="AP689" s="70"/>
      <c r="AS689" s="70"/>
      <c r="AV689" s="70"/>
      <c r="AY689" s="70"/>
    </row>
    <row r="690" spans="2:51">
      <c r="B690" s="69"/>
      <c r="C690" s="69"/>
      <c r="D690" s="70"/>
      <c r="F690" s="69"/>
      <c r="I690" s="70"/>
      <c r="L690" s="70"/>
      <c r="O690" s="70"/>
      <c r="R690" s="70"/>
      <c r="U690" s="70"/>
      <c r="X690" s="70"/>
      <c r="AA690" s="70"/>
      <c r="AD690" s="70"/>
      <c r="AG690" s="70"/>
      <c r="AJ690" s="70"/>
      <c r="AM690" s="70"/>
      <c r="AP690" s="70"/>
      <c r="AS690" s="70"/>
      <c r="AV690" s="70"/>
      <c r="AY690" s="70"/>
    </row>
    <row r="691" spans="2:51">
      <c r="B691" s="69"/>
      <c r="C691" s="69"/>
      <c r="D691" s="70"/>
      <c r="F691" s="69"/>
      <c r="I691" s="70"/>
      <c r="L691" s="70"/>
      <c r="O691" s="70"/>
      <c r="R691" s="70"/>
      <c r="U691" s="70"/>
      <c r="X691" s="70"/>
      <c r="AA691" s="70"/>
      <c r="AD691" s="70"/>
      <c r="AG691" s="70"/>
      <c r="AJ691" s="70"/>
      <c r="AM691" s="70"/>
      <c r="AP691" s="70"/>
      <c r="AS691" s="70"/>
      <c r="AV691" s="70"/>
      <c r="AY691" s="70"/>
    </row>
    <row r="692" spans="2:51">
      <c r="B692" s="69"/>
      <c r="C692" s="69"/>
      <c r="D692" s="70"/>
      <c r="F692" s="69"/>
      <c r="I692" s="70"/>
      <c r="L692" s="70"/>
      <c r="O692" s="70"/>
      <c r="R692" s="70"/>
      <c r="U692" s="70"/>
      <c r="X692" s="70"/>
      <c r="AA692" s="70"/>
      <c r="AD692" s="70"/>
      <c r="AG692" s="70"/>
      <c r="AJ692" s="70"/>
      <c r="AM692" s="70"/>
      <c r="AP692" s="70"/>
      <c r="AS692" s="70"/>
      <c r="AV692" s="70"/>
      <c r="AY692" s="70"/>
    </row>
    <row r="693" spans="2:51">
      <c r="B693" s="69"/>
      <c r="C693" s="69"/>
      <c r="D693" s="70"/>
      <c r="F693" s="69"/>
      <c r="I693" s="70"/>
      <c r="L693" s="70"/>
      <c r="O693" s="70"/>
      <c r="R693" s="70"/>
      <c r="U693" s="70"/>
      <c r="X693" s="70"/>
      <c r="AA693" s="70"/>
      <c r="AD693" s="70"/>
      <c r="AG693" s="70"/>
      <c r="AJ693" s="70"/>
      <c r="AM693" s="70"/>
      <c r="AP693" s="70"/>
      <c r="AS693" s="70"/>
      <c r="AV693" s="70"/>
      <c r="AY693" s="70"/>
    </row>
    <row r="694" spans="2:51">
      <c r="B694" s="69"/>
      <c r="C694" s="69"/>
      <c r="D694" s="70"/>
      <c r="F694" s="69"/>
      <c r="I694" s="70"/>
      <c r="L694" s="70"/>
      <c r="O694" s="70"/>
      <c r="R694" s="70"/>
      <c r="U694" s="70"/>
      <c r="X694" s="70"/>
      <c r="AA694" s="70"/>
      <c r="AD694" s="70"/>
      <c r="AG694" s="70"/>
      <c r="AJ694" s="70"/>
      <c r="AM694" s="70"/>
      <c r="AP694" s="70"/>
      <c r="AS694" s="70"/>
      <c r="AV694" s="70"/>
      <c r="AY694" s="70"/>
    </row>
    <row r="695" spans="2:51">
      <c r="B695" s="69"/>
      <c r="C695" s="69"/>
      <c r="D695" s="70"/>
      <c r="F695" s="69"/>
      <c r="I695" s="70"/>
      <c r="L695" s="70"/>
      <c r="O695" s="70"/>
      <c r="R695" s="70"/>
      <c r="U695" s="70"/>
      <c r="X695" s="70"/>
      <c r="AA695" s="70"/>
      <c r="AD695" s="70"/>
      <c r="AG695" s="70"/>
      <c r="AJ695" s="70"/>
      <c r="AM695" s="70"/>
      <c r="AP695" s="70"/>
      <c r="AS695" s="70"/>
      <c r="AV695" s="70"/>
      <c r="AY695" s="70"/>
    </row>
    <row r="696" spans="2:51">
      <c r="B696" s="69"/>
      <c r="C696" s="69"/>
      <c r="D696" s="70"/>
      <c r="F696" s="69"/>
      <c r="I696" s="70"/>
      <c r="L696" s="70"/>
      <c r="O696" s="70"/>
      <c r="R696" s="70"/>
      <c r="U696" s="70"/>
      <c r="X696" s="70"/>
      <c r="AA696" s="70"/>
      <c r="AD696" s="70"/>
      <c r="AG696" s="70"/>
      <c r="AJ696" s="70"/>
      <c r="AM696" s="70"/>
      <c r="AP696" s="70"/>
      <c r="AS696" s="70"/>
      <c r="AV696" s="70"/>
      <c r="AY696" s="70"/>
    </row>
    <row r="697" spans="2:51">
      <c r="B697" s="69"/>
      <c r="C697" s="69"/>
      <c r="D697" s="70"/>
      <c r="F697" s="69"/>
      <c r="I697" s="70"/>
      <c r="L697" s="70"/>
      <c r="O697" s="70"/>
      <c r="R697" s="70"/>
      <c r="U697" s="70"/>
      <c r="X697" s="70"/>
      <c r="AA697" s="70"/>
      <c r="AD697" s="70"/>
      <c r="AG697" s="70"/>
      <c r="AJ697" s="70"/>
      <c r="AM697" s="70"/>
      <c r="AP697" s="70"/>
      <c r="AS697" s="70"/>
      <c r="AV697" s="70"/>
      <c r="AY697" s="70"/>
    </row>
    <row r="698" spans="2:51">
      <c r="B698" s="69"/>
      <c r="C698" s="69"/>
      <c r="D698" s="70"/>
      <c r="F698" s="69"/>
      <c r="I698" s="70"/>
      <c r="L698" s="70"/>
      <c r="O698" s="70"/>
      <c r="R698" s="70"/>
      <c r="U698" s="70"/>
      <c r="X698" s="70"/>
      <c r="AA698" s="70"/>
      <c r="AD698" s="70"/>
      <c r="AG698" s="70"/>
      <c r="AJ698" s="70"/>
      <c r="AM698" s="70"/>
      <c r="AP698" s="70"/>
      <c r="AS698" s="70"/>
      <c r="AV698" s="70"/>
      <c r="AY698" s="70"/>
    </row>
    <row r="699" spans="2:51">
      <c r="B699" s="69"/>
      <c r="C699" s="69"/>
      <c r="D699" s="70"/>
      <c r="F699" s="69"/>
      <c r="I699" s="70"/>
      <c r="L699" s="70"/>
      <c r="O699" s="70"/>
      <c r="R699" s="70"/>
      <c r="U699" s="70"/>
      <c r="X699" s="70"/>
      <c r="AA699" s="70"/>
      <c r="AD699" s="70"/>
      <c r="AG699" s="70"/>
      <c r="AJ699" s="70"/>
      <c r="AM699" s="70"/>
      <c r="AP699" s="70"/>
      <c r="AS699" s="70"/>
      <c r="AV699" s="70"/>
      <c r="AY699" s="70"/>
    </row>
    <row r="700" spans="2:51">
      <c r="B700" s="69"/>
      <c r="C700" s="69"/>
      <c r="D700" s="70"/>
      <c r="F700" s="69"/>
      <c r="I700" s="70"/>
      <c r="L700" s="70"/>
      <c r="O700" s="70"/>
      <c r="R700" s="70"/>
      <c r="U700" s="70"/>
      <c r="X700" s="70"/>
      <c r="AA700" s="70"/>
      <c r="AD700" s="70"/>
      <c r="AG700" s="70"/>
      <c r="AJ700" s="70"/>
      <c r="AM700" s="70"/>
      <c r="AP700" s="70"/>
      <c r="AS700" s="70"/>
      <c r="AV700" s="70"/>
      <c r="AY700" s="70"/>
    </row>
    <row r="701" spans="2:51">
      <c r="B701" s="69"/>
      <c r="C701" s="69"/>
      <c r="D701" s="70"/>
      <c r="F701" s="69"/>
      <c r="I701" s="70"/>
      <c r="L701" s="70"/>
      <c r="O701" s="70"/>
      <c r="R701" s="70"/>
      <c r="U701" s="70"/>
      <c r="X701" s="70"/>
      <c r="AA701" s="70"/>
      <c r="AD701" s="70"/>
      <c r="AG701" s="70"/>
      <c r="AJ701" s="70"/>
      <c r="AM701" s="70"/>
      <c r="AP701" s="70"/>
      <c r="AS701" s="70"/>
      <c r="AV701" s="70"/>
      <c r="AY701" s="70"/>
    </row>
    <row r="702" spans="2:51">
      <c r="B702" s="69"/>
      <c r="C702" s="69"/>
      <c r="D702" s="70"/>
      <c r="F702" s="69"/>
      <c r="I702" s="70"/>
      <c r="L702" s="70"/>
      <c r="O702" s="70"/>
      <c r="R702" s="70"/>
      <c r="U702" s="70"/>
      <c r="X702" s="70"/>
      <c r="AA702" s="70"/>
      <c r="AD702" s="70"/>
      <c r="AG702" s="70"/>
      <c r="AJ702" s="70"/>
      <c r="AM702" s="70"/>
      <c r="AP702" s="70"/>
      <c r="AS702" s="70"/>
      <c r="AV702" s="70"/>
      <c r="AY702" s="70"/>
    </row>
    <row r="703" spans="2:51">
      <c r="B703" s="69"/>
      <c r="C703" s="69"/>
      <c r="D703" s="70"/>
      <c r="F703" s="69"/>
      <c r="I703" s="70"/>
      <c r="L703" s="70"/>
      <c r="O703" s="70"/>
      <c r="R703" s="70"/>
      <c r="U703" s="70"/>
      <c r="X703" s="70"/>
      <c r="AA703" s="70"/>
      <c r="AD703" s="70"/>
      <c r="AG703" s="70"/>
      <c r="AJ703" s="70"/>
      <c r="AM703" s="70"/>
      <c r="AP703" s="70"/>
      <c r="AS703" s="70"/>
      <c r="AV703" s="70"/>
      <c r="AY703" s="70"/>
    </row>
    <row r="704" spans="2:51">
      <c r="B704" s="69"/>
      <c r="C704" s="69"/>
      <c r="D704" s="70"/>
      <c r="F704" s="69"/>
      <c r="I704" s="70"/>
      <c r="L704" s="70"/>
      <c r="O704" s="70"/>
      <c r="R704" s="70"/>
      <c r="U704" s="70"/>
      <c r="X704" s="70"/>
      <c r="AA704" s="70"/>
      <c r="AD704" s="70"/>
      <c r="AG704" s="70"/>
      <c r="AJ704" s="70"/>
      <c r="AM704" s="70"/>
      <c r="AP704" s="70"/>
      <c r="AS704" s="70"/>
      <c r="AV704" s="70"/>
      <c r="AY704" s="70"/>
    </row>
    <row r="705" spans="2:51">
      <c r="B705" s="69"/>
      <c r="C705" s="69"/>
      <c r="D705" s="70"/>
      <c r="F705" s="69"/>
      <c r="I705" s="70"/>
      <c r="L705" s="70"/>
      <c r="O705" s="70"/>
      <c r="R705" s="70"/>
      <c r="U705" s="70"/>
      <c r="X705" s="70"/>
      <c r="AA705" s="70"/>
      <c r="AD705" s="70"/>
      <c r="AG705" s="70"/>
      <c r="AJ705" s="70"/>
      <c r="AM705" s="70"/>
      <c r="AP705" s="70"/>
      <c r="AS705" s="70"/>
      <c r="AV705" s="70"/>
      <c r="AY705" s="70"/>
    </row>
    <row r="706" spans="2:51">
      <c r="B706" s="69"/>
      <c r="C706" s="69"/>
      <c r="D706" s="70"/>
      <c r="F706" s="69"/>
      <c r="I706" s="70"/>
      <c r="L706" s="70"/>
      <c r="O706" s="70"/>
      <c r="R706" s="70"/>
      <c r="U706" s="70"/>
      <c r="X706" s="70"/>
      <c r="AA706" s="70"/>
      <c r="AD706" s="70"/>
      <c r="AG706" s="70"/>
      <c r="AJ706" s="70"/>
      <c r="AM706" s="70"/>
      <c r="AP706" s="70"/>
      <c r="AS706" s="70"/>
      <c r="AV706" s="70"/>
      <c r="AY706" s="70"/>
    </row>
    <row r="707" spans="2:51">
      <c r="B707" s="69"/>
      <c r="C707" s="69"/>
      <c r="D707" s="70"/>
      <c r="F707" s="69"/>
      <c r="I707" s="70"/>
      <c r="L707" s="70"/>
      <c r="O707" s="70"/>
      <c r="R707" s="70"/>
      <c r="U707" s="70"/>
      <c r="X707" s="70"/>
      <c r="AA707" s="70"/>
      <c r="AD707" s="70"/>
      <c r="AG707" s="70"/>
      <c r="AJ707" s="70"/>
      <c r="AM707" s="70"/>
      <c r="AP707" s="70"/>
      <c r="AS707" s="70"/>
      <c r="AV707" s="70"/>
      <c r="AY707" s="70"/>
    </row>
    <row r="708" spans="2:51">
      <c r="B708" s="69"/>
      <c r="C708" s="69"/>
      <c r="D708" s="70"/>
      <c r="F708" s="69"/>
      <c r="I708" s="70"/>
      <c r="L708" s="70"/>
      <c r="O708" s="70"/>
      <c r="R708" s="70"/>
      <c r="U708" s="70"/>
      <c r="X708" s="70"/>
      <c r="AA708" s="70"/>
      <c r="AD708" s="70"/>
      <c r="AG708" s="70"/>
      <c r="AJ708" s="70"/>
      <c r="AM708" s="70"/>
      <c r="AP708" s="70"/>
      <c r="AS708" s="70"/>
      <c r="AV708" s="70"/>
      <c r="AY708" s="70"/>
    </row>
    <row r="709" spans="2:51">
      <c r="B709" s="69"/>
      <c r="C709" s="69"/>
      <c r="D709" s="70"/>
      <c r="F709" s="69"/>
      <c r="I709" s="70"/>
      <c r="L709" s="70"/>
      <c r="O709" s="70"/>
      <c r="R709" s="70"/>
      <c r="U709" s="70"/>
      <c r="X709" s="70"/>
      <c r="AA709" s="70"/>
      <c r="AD709" s="70"/>
      <c r="AG709" s="70"/>
      <c r="AJ709" s="70"/>
      <c r="AM709" s="70"/>
      <c r="AP709" s="70"/>
      <c r="AS709" s="70"/>
      <c r="AV709" s="70"/>
      <c r="AY709" s="70"/>
    </row>
    <row r="710" spans="2:51">
      <c r="B710" s="69"/>
      <c r="C710" s="69"/>
      <c r="D710" s="70"/>
      <c r="F710" s="69"/>
      <c r="I710" s="70"/>
      <c r="L710" s="70"/>
      <c r="O710" s="70"/>
      <c r="R710" s="70"/>
      <c r="U710" s="70"/>
      <c r="X710" s="70"/>
      <c r="AA710" s="70"/>
      <c r="AD710" s="70"/>
      <c r="AG710" s="70"/>
      <c r="AJ710" s="70"/>
      <c r="AM710" s="70"/>
      <c r="AP710" s="70"/>
      <c r="AS710" s="70"/>
      <c r="AV710" s="70"/>
      <c r="AY710" s="70"/>
    </row>
    <row r="711" spans="2:51">
      <c r="B711" s="69"/>
      <c r="C711" s="69"/>
      <c r="D711" s="70"/>
      <c r="F711" s="69"/>
      <c r="I711" s="70"/>
      <c r="L711" s="70"/>
      <c r="O711" s="70"/>
      <c r="R711" s="70"/>
      <c r="U711" s="70"/>
      <c r="X711" s="70"/>
      <c r="AA711" s="70"/>
      <c r="AD711" s="70"/>
      <c r="AG711" s="70"/>
      <c r="AJ711" s="70"/>
      <c r="AM711" s="70"/>
      <c r="AP711" s="70"/>
      <c r="AS711" s="70"/>
      <c r="AV711" s="70"/>
      <c r="AY711" s="70"/>
    </row>
    <row r="712" spans="2:51">
      <c r="B712" s="69"/>
      <c r="C712" s="69"/>
      <c r="D712" s="70"/>
      <c r="F712" s="69"/>
      <c r="I712" s="70"/>
      <c r="L712" s="70"/>
      <c r="O712" s="70"/>
      <c r="R712" s="70"/>
      <c r="U712" s="70"/>
      <c r="X712" s="70"/>
      <c r="AA712" s="70"/>
      <c r="AD712" s="70"/>
      <c r="AG712" s="70"/>
      <c r="AJ712" s="70"/>
      <c r="AM712" s="70"/>
      <c r="AP712" s="70"/>
      <c r="AS712" s="70"/>
      <c r="AV712" s="70"/>
      <c r="AY712" s="70"/>
    </row>
    <row r="713" spans="2:51">
      <c r="B713" s="69"/>
      <c r="C713" s="69"/>
      <c r="D713" s="70"/>
      <c r="F713" s="69"/>
      <c r="I713" s="70"/>
      <c r="L713" s="70"/>
      <c r="O713" s="70"/>
      <c r="R713" s="70"/>
      <c r="U713" s="70"/>
      <c r="X713" s="70"/>
      <c r="AA713" s="70"/>
      <c r="AD713" s="70"/>
      <c r="AG713" s="70"/>
      <c r="AJ713" s="70"/>
      <c r="AM713" s="70"/>
      <c r="AP713" s="70"/>
      <c r="AS713" s="70"/>
      <c r="AV713" s="70"/>
      <c r="AY713" s="70"/>
    </row>
    <row r="714" spans="2:51">
      <c r="B714" s="69"/>
      <c r="C714" s="69"/>
      <c r="D714" s="70"/>
      <c r="F714" s="69"/>
      <c r="I714" s="70"/>
      <c r="L714" s="70"/>
      <c r="O714" s="70"/>
      <c r="R714" s="70"/>
      <c r="U714" s="70"/>
      <c r="X714" s="70"/>
      <c r="AA714" s="70"/>
      <c r="AD714" s="70"/>
      <c r="AG714" s="70"/>
      <c r="AJ714" s="70"/>
      <c r="AM714" s="70"/>
      <c r="AP714" s="70"/>
      <c r="AS714" s="70"/>
      <c r="AV714" s="70"/>
      <c r="AY714" s="70"/>
    </row>
    <row r="715" spans="2:51">
      <c r="B715" s="69"/>
      <c r="C715" s="69"/>
      <c r="D715" s="70"/>
      <c r="F715" s="69"/>
      <c r="I715" s="70"/>
      <c r="L715" s="70"/>
      <c r="O715" s="70"/>
      <c r="R715" s="70"/>
      <c r="U715" s="70"/>
      <c r="X715" s="70"/>
      <c r="AA715" s="70"/>
      <c r="AD715" s="70"/>
      <c r="AG715" s="70"/>
      <c r="AJ715" s="70"/>
      <c r="AM715" s="70"/>
      <c r="AP715" s="70"/>
      <c r="AS715" s="70"/>
      <c r="AV715" s="70"/>
      <c r="AY715" s="70"/>
    </row>
    <row r="716" spans="2:51">
      <c r="B716" s="69"/>
      <c r="C716" s="69"/>
      <c r="D716" s="70"/>
      <c r="F716" s="69"/>
      <c r="I716" s="70"/>
      <c r="L716" s="70"/>
      <c r="O716" s="70"/>
      <c r="R716" s="70"/>
      <c r="U716" s="70"/>
      <c r="X716" s="70"/>
      <c r="AA716" s="70"/>
      <c r="AD716" s="70"/>
      <c r="AG716" s="70"/>
      <c r="AJ716" s="70"/>
      <c r="AM716" s="70"/>
      <c r="AP716" s="70"/>
      <c r="AS716" s="70"/>
      <c r="AV716" s="70"/>
      <c r="AY716" s="70"/>
    </row>
    <row r="717" spans="2:51">
      <c r="B717" s="69"/>
      <c r="C717" s="69"/>
      <c r="D717" s="70"/>
      <c r="F717" s="69"/>
      <c r="I717" s="70"/>
      <c r="L717" s="70"/>
      <c r="O717" s="70"/>
      <c r="R717" s="70"/>
      <c r="U717" s="70"/>
      <c r="X717" s="70"/>
      <c r="AA717" s="70"/>
      <c r="AD717" s="70"/>
      <c r="AG717" s="70"/>
      <c r="AJ717" s="70"/>
      <c r="AM717" s="70"/>
      <c r="AP717" s="70"/>
      <c r="AS717" s="70"/>
      <c r="AV717" s="70"/>
      <c r="AY717" s="70"/>
    </row>
    <row r="718" spans="2:51">
      <c r="B718" s="69"/>
      <c r="C718" s="69"/>
      <c r="D718" s="70"/>
      <c r="F718" s="69"/>
      <c r="I718" s="70"/>
      <c r="L718" s="70"/>
      <c r="O718" s="70"/>
      <c r="R718" s="70"/>
      <c r="U718" s="70"/>
      <c r="X718" s="70"/>
      <c r="AA718" s="70"/>
      <c r="AD718" s="70"/>
      <c r="AG718" s="70"/>
      <c r="AJ718" s="70"/>
      <c r="AM718" s="70"/>
      <c r="AP718" s="70"/>
      <c r="AS718" s="70"/>
      <c r="AV718" s="70"/>
      <c r="AY718" s="70"/>
    </row>
    <row r="719" spans="2:51">
      <c r="B719" s="69"/>
      <c r="C719" s="69"/>
      <c r="D719" s="70"/>
      <c r="F719" s="69"/>
      <c r="I719" s="70"/>
      <c r="L719" s="70"/>
      <c r="O719" s="70"/>
      <c r="R719" s="70"/>
      <c r="U719" s="70"/>
      <c r="X719" s="70"/>
      <c r="AA719" s="70"/>
      <c r="AD719" s="70"/>
      <c r="AG719" s="70"/>
      <c r="AJ719" s="70"/>
      <c r="AM719" s="70"/>
      <c r="AP719" s="70"/>
      <c r="AS719" s="70"/>
      <c r="AV719" s="70"/>
      <c r="AY719" s="70"/>
    </row>
    <row r="720" spans="2:51">
      <c r="B720" s="69"/>
      <c r="C720" s="69"/>
      <c r="D720" s="70"/>
      <c r="F720" s="69"/>
      <c r="I720" s="70"/>
      <c r="L720" s="70"/>
      <c r="O720" s="70"/>
      <c r="R720" s="70"/>
      <c r="U720" s="70"/>
      <c r="X720" s="70"/>
      <c r="AA720" s="70"/>
      <c r="AD720" s="70"/>
      <c r="AG720" s="70"/>
      <c r="AJ720" s="70"/>
      <c r="AM720" s="70"/>
      <c r="AP720" s="70"/>
      <c r="AS720" s="70"/>
      <c r="AV720" s="70"/>
      <c r="AY720" s="70"/>
    </row>
    <row r="721" spans="2:51">
      <c r="B721" s="69"/>
      <c r="C721" s="69"/>
      <c r="D721" s="70"/>
      <c r="F721" s="69"/>
      <c r="I721" s="70"/>
      <c r="L721" s="70"/>
      <c r="O721" s="70"/>
      <c r="R721" s="70"/>
      <c r="U721" s="70"/>
      <c r="X721" s="70"/>
      <c r="AA721" s="70"/>
      <c r="AD721" s="70"/>
      <c r="AG721" s="70"/>
      <c r="AJ721" s="70"/>
      <c r="AM721" s="70"/>
      <c r="AP721" s="70"/>
      <c r="AS721" s="70"/>
      <c r="AV721" s="70"/>
      <c r="AY721" s="70"/>
    </row>
    <row r="722" spans="2:51">
      <c r="B722" s="71"/>
      <c r="C722" s="69"/>
      <c r="D722" s="70"/>
      <c r="F722" s="69"/>
      <c r="I722" s="70"/>
      <c r="L722" s="70"/>
      <c r="O722" s="70"/>
      <c r="R722" s="70"/>
      <c r="U722" s="70"/>
      <c r="X722" s="70"/>
      <c r="AA722" s="70"/>
      <c r="AD722" s="70"/>
      <c r="AG722" s="70"/>
      <c r="AJ722" s="70"/>
      <c r="AM722" s="70"/>
      <c r="AP722" s="70"/>
      <c r="AS722" s="70"/>
      <c r="AV722" s="70"/>
      <c r="AY722" s="70"/>
    </row>
    <row r="723" spans="2:51">
      <c r="B723" s="69"/>
      <c r="C723" s="69"/>
      <c r="D723" s="70"/>
      <c r="F723" s="69"/>
      <c r="I723" s="70"/>
      <c r="L723" s="70"/>
      <c r="O723" s="70"/>
      <c r="R723" s="70"/>
      <c r="U723" s="70"/>
      <c r="X723" s="70"/>
      <c r="AA723" s="70"/>
      <c r="AD723" s="70"/>
      <c r="AG723" s="70"/>
      <c r="AJ723" s="70"/>
      <c r="AM723" s="70"/>
      <c r="AP723" s="70"/>
      <c r="AS723" s="70"/>
      <c r="AV723" s="70"/>
      <c r="AY723" s="70"/>
    </row>
    <row r="724" spans="2:51">
      <c r="B724" s="69"/>
      <c r="C724" s="69"/>
      <c r="D724" s="70"/>
      <c r="F724" s="69"/>
      <c r="I724" s="70"/>
      <c r="L724" s="70"/>
      <c r="O724" s="70"/>
      <c r="R724" s="70"/>
      <c r="U724" s="70"/>
      <c r="X724" s="70"/>
      <c r="AA724" s="70"/>
      <c r="AD724" s="70"/>
      <c r="AG724" s="70"/>
      <c r="AJ724" s="70"/>
      <c r="AM724" s="70"/>
      <c r="AP724" s="70"/>
      <c r="AS724" s="70"/>
      <c r="AV724" s="70"/>
      <c r="AY724" s="70"/>
    </row>
    <row r="725" spans="2:51">
      <c r="B725" s="69"/>
      <c r="C725" s="69"/>
      <c r="D725" s="70"/>
      <c r="F725" s="69"/>
      <c r="I725" s="70"/>
      <c r="L725" s="70"/>
      <c r="O725" s="70"/>
      <c r="R725" s="70"/>
      <c r="U725" s="70"/>
      <c r="X725" s="70"/>
      <c r="AA725" s="70"/>
      <c r="AD725" s="70"/>
      <c r="AG725" s="70"/>
      <c r="AJ725" s="70"/>
      <c r="AM725" s="70"/>
      <c r="AP725" s="70"/>
      <c r="AS725" s="70"/>
      <c r="AV725" s="70"/>
      <c r="AY725" s="70"/>
    </row>
    <row r="726" spans="2:51">
      <c r="B726" s="69"/>
      <c r="C726" s="69"/>
      <c r="D726" s="70"/>
      <c r="F726" s="69"/>
      <c r="I726" s="70"/>
      <c r="L726" s="70"/>
      <c r="O726" s="70"/>
      <c r="R726" s="70"/>
      <c r="U726" s="70"/>
      <c r="X726" s="70"/>
      <c r="AA726" s="70"/>
      <c r="AD726" s="70"/>
      <c r="AG726" s="70"/>
      <c r="AJ726" s="70"/>
      <c r="AM726" s="70"/>
      <c r="AP726" s="70"/>
      <c r="AS726" s="70"/>
      <c r="AV726" s="70"/>
      <c r="AY726" s="70"/>
    </row>
    <row r="727" spans="2:51">
      <c r="B727" s="69"/>
      <c r="C727" s="69"/>
      <c r="D727" s="70"/>
      <c r="F727" s="69"/>
      <c r="I727" s="70"/>
      <c r="L727" s="70"/>
      <c r="O727" s="70"/>
      <c r="R727" s="70"/>
      <c r="U727" s="70"/>
      <c r="X727" s="70"/>
      <c r="AA727" s="70"/>
      <c r="AD727" s="70"/>
      <c r="AG727" s="70"/>
      <c r="AJ727" s="70"/>
      <c r="AM727" s="70"/>
      <c r="AP727" s="70"/>
      <c r="AS727" s="70"/>
      <c r="AV727" s="70"/>
      <c r="AY727" s="70"/>
    </row>
    <row r="728" spans="2:51">
      <c r="B728" s="69"/>
      <c r="C728" s="69"/>
      <c r="D728" s="70"/>
      <c r="F728" s="69"/>
      <c r="I728" s="70"/>
      <c r="L728" s="70"/>
      <c r="O728" s="70"/>
      <c r="R728" s="70"/>
      <c r="U728" s="70"/>
      <c r="X728" s="70"/>
      <c r="AA728" s="70"/>
      <c r="AD728" s="70"/>
      <c r="AG728" s="70"/>
      <c r="AJ728" s="70"/>
      <c r="AM728" s="70"/>
      <c r="AP728" s="70"/>
      <c r="AS728" s="70"/>
      <c r="AV728" s="70"/>
      <c r="AY728" s="70"/>
    </row>
    <row r="729" spans="2:51">
      <c r="B729" s="69"/>
      <c r="C729" s="69"/>
      <c r="D729" s="70"/>
      <c r="F729" s="69"/>
      <c r="I729" s="70"/>
      <c r="L729" s="70"/>
      <c r="O729" s="70"/>
      <c r="R729" s="70"/>
      <c r="U729" s="70"/>
      <c r="X729" s="70"/>
      <c r="AA729" s="70"/>
      <c r="AD729" s="70"/>
      <c r="AG729" s="70"/>
      <c r="AJ729" s="70"/>
      <c r="AM729" s="70"/>
      <c r="AP729" s="70"/>
      <c r="AS729" s="70"/>
      <c r="AV729" s="70"/>
      <c r="AY729" s="70"/>
    </row>
    <row r="730" spans="2:51">
      <c r="B730" s="69"/>
      <c r="C730" s="69"/>
      <c r="D730" s="70"/>
      <c r="F730" s="69"/>
      <c r="I730" s="70"/>
      <c r="L730" s="70"/>
      <c r="O730" s="70"/>
      <c r="R730" s="70"/>
      <c r="U730" s="70"/>
      <c r="X730" s="70"/>
      <c r="AA730" s="70"/>
      <c r="AD730" s="70"/>
      <c r="AG730" s="70"/>
      <c r="AJ730" s="70"/>
      <c r="AM730" s="70"/>
      <c r="AP730" s="70"/>
      <c r="AS730" s="70"/>
      <c r="AV730" s="70"/>
      <c r="AY730" s="70"/>
    </row>
    <row r="731" spans="2:51">
      <c r="B731" s="69"/>
      <c r="C731" s="69"/>
      <c r="D731" s="70"/>
      <c r="F731" s="69"/>
      <c r="I731" s="70"/>
      <c r="L731" s="70"/>
      <c r="O731" s="70"/>
      <c r="R731" s="70"/>
      <c r="U731" s="70"/>
      <c r="X731" s="70"/>
      <c r="AA731" s="70"/>
      <c r="AD731" s="70"/>
      <c r="AG731" s="70"/>
      <c r="AJ731" s="70"/>
      <c r="AM731" s="70"/>
      <c r="AP731" s="70"/>
      <c r="AS731" s="70"/>
      <c r="AV731" s="70"/>
      <c r="AY731" s="70"/>
    </row>
    <row r="732" spans="2:51">
      <c r="B732" s="69"/>
      <c r="C732" s="69"/>
      <c r="D732" s="70"/>
      <c r="F732" s="69"/>
      <c r="I732" s="70"/>
      <c r="L732" s="70"/>
      <c r="O732" s="70"/>
      <c r="R732" s="70"/>
      <c r="U732" s="70"/>
      <c r="X732" s="70"/>
      <c r="AA732" s="70"/>
      <c r="AD732" s="70"/>
      <c r="AG732" s="70"/>
      <c r="AJ732" s="70"/>
      <c r="AM732" s="70"/>
      <c r="AP732" s="70"/>
      <c r="AS732" s="70"/>
      <c r="AV732" s="70"/>
      <c r="AY732" s="70"/>
    </row>
    <row r="733" spans="2:51">
      <c r="B733" s="69"/>
      <c r="C733" s="69"/>
      <c r="D733" s="70"/>
      <c r="F733" s="69"/>
      <c r="I733" s="70"/>
      <c r="L733" s="70"/>
      <c r="O733" s="70"/>
      <c r="R733" s="70"/>
      <c r="U733" s="70"/>
      <c r="X733" s="70"/>
      <c r="AA733" s="70"/>
      <c r="AD733" s="70"/>
      <c r="AG733" s="70"/>
      <c r="AJ733" s="70"/>
      <c r="AM733" s="70"/>
      <c r="AP733" s="70"/>
      <c r="AS733" s="70"/>
      <c r="AV733" s="70"/>
      <c r="AY733" s="70"/>
    </row>
    <row r="734" spans="2:51">
      <c r="B734" s="69"/>
      <c r="C734" s="69"/>
      <c r="D734" s="70"/>
      <c r="F734" s="69"/>
      <c r="I734" s="70"/>
      <c r="L734" s="70"/>
      <c r="O734" s="70"/>
      <c r="R734" s="70"/>
      <c r="U734" s="70"/>
      <c r="X734" s="70"/>
      <c r="AA734" s="70"/>
      <c r="AD734" s="70"/>
      <c r="AG734" s="70"/>
      <c r="AJ734" s="70"/>
      <c r="AM734" s="70"/>
      <c r="AP734" s="70"/>
      <c r="AS734" s="70"/>
      <c r="AV734" s="70"/>
      <c r="AY734" s="70"/>
    </row>
    <row r="735" spans="2:51">
      <c r="B735" s="69"/>
      <c r="C735" s="69"/>
      <c r="D735" s="70"/>
      <c r="F735" s="69"/>
      <c r="I735" s="70"/>
      <c r="L735" s="70"/>
      <c r="O735" s="70"/>
      <c r="R735" s="70"/>
      <c r="U735" s="70"/>
      <c r="X735" s="70"/>
      <c r="AA735" s="70"/>
      <c r="AD735" s="70"/>
      <c r="AG735" s="70"/>
      <c r="AJ735" s="70"/>
      <c r="AM735" s="70"/>
      <c r="AP735" s="70"/>
      <c r="AS735" s="70"/>
      <c r="AV735" s="70"/>
      <c r="AY735" s="70"/>
    </row>
    <row r="736" spans="2:51">
      <c r="B736" s="69"/>
      <c r="C736" s="69"/>
      <c r="D736" s="70"/>
      <c r="F736" s="69"/>
      <c r="I736" s="70"/>
      <c r="L736" s="70"/>
      <c r="O736" s="70"/>
      <c r="R736" s="70"/>
      <c r="U736" s="70"/>
      <c r="X736" s="70"/>
      <c r="AA736" s="70"/>
      <c r="AD736" s="70"/>
      <c r="AG736" s="70"/>
      <c r="AJ736" s="70"/>
      <c r="AM736" s="70"/>
      <c r="AP736" s="70"/>
      <c r="AS736" s="70"/>
      <c r="AV736" s="70"/>
      <c r="AY736" s="70"/>
    </row>
    <row r="737" spans="2:51">
      <c r="B737" s="69"/>
      <c r="C737" s="69"/>
      <c r="D737" s="70"/>
      <c r="F737" s="69"/>
      <c r="I737" s="70"/>
      <c r="L737" s="70"/>
      <c r="O737" s="70"/>
      <c r="R737" s="70"/>
      <c r="U737" s="70"/>
      <c r="X737" s="70"/>
      <c r="AA737" s="70"/>
      <c r="AD737" s="70"/>
      <c r="AG737" s="70"/>
      <c r="AJ737" s="70"/>
      <c r="AM737" s="70"/>
      <c r="AP737" s="70"/>
      <c r="AS737" s="70"/>
      <c r="AV737" s="70"/>
      <c r="AY737" s="70"/>
    </row>
    <row r="738" spans="2:51">
      <c r="B738" s="69"/>
      <c r="C738" s="69"/>
      <c r="D738" s="70"/>
      <c r="F738" s="69"/>
      <c r="I738" s="70"/>
      <c r="L738" s="70"/>
      <c r="O738" s="70"/>
      <c r="R738" s="70"/>
      <c r="U738" s="70"/>
      <c r="X738" s="70"/>
      <c r="AA738" s="70"/>
      <c r="AD738" s="70"/>
      <c r="AG738" s="70"/>
      <c r="AJ738" s="70"/>
      <c r="AM738" s="70"/>
      <c r="AP738" s="70"/>
      <c r="AS738" s="70"/>
      <c r="AV738" s="70"/>
      <c r="AY738" s="70"/>
    </row>
    <row r="739" spans="2:51">
      <c r="B739" s="69"/>
      <c r="C739" s="69"/>
      <c r="D739" s="70"/>
      <c r="F739" s="69"/>
      <c r="I739" s="70"/>
      <c r="L739" s="70"/>
      <c r="O739" s="70"/>
      <c r="R739" s="70"/>
      <c r="U739" s="70"/>
      <c r="X739" s="70"/>
      <c r="AA739" s="70"/>
      <c r="AD739" s="70"/>
      <c r="AG739" s="70"/>
      <c r="AJ739" s="70"/>
      <c r="AM739" s="70"/>
      <c r="AP739" s="70"/>
      <c r="AS739" s="70"/>
      <c r="AV739" s="70"/>
      <c r="AY739" s="70"/>
    </row>
    <row r="740" spans="2:51">
      <c r="B740" s="69"/>
      <c r="C740" s="69"/>
      <c r="D740" s="70"/>
      <c r="F740" s="69"/>
      <c r="I740" s="70"/>
      <c r="L740" s="70"/>
      <c r="O740" s="70"/>
      <c r="R740" s="70"/>
      <c r="U740" s="70"/>
      <c r="X740" s="70"/>
      <c r="AA740" s="70"/>
      <c r="AD740" s="70"/>
      <c r="AG740" s="70"/>
      <c r="AJ740" s="70"/>
      <c r="AM740" s="70"/>
      <c r="AP740" s="70"/>
      <c r="AS740" s="70"/>
      <c r="AV740" s="70"/>
      <c r="AY740" s="70"/>
    </row>
    <row r="741" spans="2:51">
      <c r="B741" s="69"/>
      <c r="C741" s="69"/>
      <c r="D741" s="70"/>
      <c r="F741" s="69"/>
      <c r="I741" s="70"/>
      <c r="L741" s="70"/>
      <c r="O741" s="70"/>
      <c r="R741" s="70"/>
      <c r="U741" s="70"/>
      <c r="X741" s="70"/>
      <c r="AA741" s="70"/>
      <c r="AD741" s="70"/>
      <c r="AG741" s="70"/>
      <c r="AJ741" s="70"/>
      <c r="AM741" s="70"/>
      <c r="AP741" s="70"/>
      <c r="AS741" s="70"/>
      <c r="AV741" s="70"/>
      <c r="AY741" s="70"/>
    </row>
    <row r="742" spans="2:51">
      <c r="B742" s="69"/>
      <c r="C742" s="69"/>
      <c r="D742" s="70"/>
      <c r="F742" s="69"/>
      <c r="I742" s="70"/>
      <c r="L742" s="70"/>
      <c r="O742" s="70"/>
      <c r="R742" s="70"/>
      <c r="U742" s="70"/>
      <c r="X742" s="70"/>
      <c r="AA742" s="70"/>
      <c r="AD742" s="70"/>
      <c r="AG742" s="70"/>
      <c r="AJ742" s="70"/>
      <c r="AM742" s="70"/>
      <c r="AP742" s="70"/>
      <c r="AS742" s="70"/>
      <c r="AV742" s="70"/>
      <c r="AY742" s="70"/>
    </row>
    <row r="743" spans="2:51">
      <c r="B743" s="69"/>
      <c r="C743" s="69"/>
      <c r="D743" s="70"/>
      <c r="F743" s="69"/>
      <c r="I743" s="70"/>
      <c r="L743" s="70"/>
      <c r="O743" s="70"/>
      <c r="R743" s="70"/>
      <c r="U743" s="70"/>
      <c r="X743" s="70"/>
      <c r="AA743" s="70"/>
      <c r="AD743" s="70"/>
      <c r="AG743" s="70"/>
      <c r="AJ743" s="70"/>
      <c r="AM743" s="70"/>
      <c r="AP743" s="70"/>
      <c r="AS743" s="70"/>
      <c r="AV743" s="70"/>
      <c r="AY743" s="70"/>
    </row>
    <row r="744" spans="2:51">
      <c r="B744" s="69"/>
      <c r="C744" s="69"/>
      <c r="D744" s="70"/>
      <c r="F744" s="69"/>
      <c r="I744" s="70"/>
      <c r="L744" s="70"/>
      <c r="O744" s="70"/>
      <c r="R744" s="70"/>
      <c r="U744" s="70"/>
      <c r="X744" s="70"/>
      <c r="AA744" s="70"/>
      <c r="AD744" s="70"/>
      <c r="AG744" s="70"/>
      <c r="AJ744" s="70"/>
      <c r="AM744" s="70"/>
      <c r="AP744" s="70"/>
      <c r="AS744" s="70"/>
      <c r="AV744" s="70"/>
      <c r="AY744" s="70"/>
    </row>
    <row r="745" spans="2:51">
      <c r="B745" s="69"/>
      <c r="C745" s="69"/>
      <c r="D745" s="70"/>
      <c r="F745" s="69"/>
      <c r="I745" s="70"/>
      <c r="L745" s="70"/>
      <c r="O745" s="70"/>
      <c r="R745" s="70"/>
      <c r="U745" s="70"/>
      <c r="X745" s="70"/>
      <c r="AA745" s="70"/>
      <c r="AD745" s="70"/>
      <c r="AG745" s="70"/>
      <c r="AJ745" s="70"/>
      <c r="AM745" s="70"/>
      <c r="AP745" s="70"/>
      <c r="AS745" s="70"/>
      <c r="AV745" s="70"/>
      <c r="AY745" s="70"/>
    </row>
    <row r="746" spans="2:51">
      <c r="B746" s="69"/>
      <c r="C746" s="69"/>
      <c r="D746" s="70"/>
      <c r="F746" s="69"/>
      <c r="I746" s="70"/>
      <c r="L746" s="70"/>
      <c r="O746" s="70"/>
      <c r="R746" s="70"/>
      <c r="U746" s="70"/>
      <c r="X746" s="70"/>
      <c r="AA746" s="70"/>
      <c r="AD746" s="70"/>
      <c r="AG746" s="70"/>
      <c r="AJ746" s="70"/>
      <c r="AM746" s="70"/>
      <c r="AP746" s="70"/>
      <c r="AS746" s="70"/>
      <c r="AV746" s="70"/>
      <c r="AY746" s="70"/>
    </row>
    <row r="747" spans="2:51">
      <c r="B747" s="69"/>
      <c r="C747" s="69"/>
      <c r="D747" s="70"/>
      <c r="F747" s="69"/>
      <c r="I747" s="70"/>
      <c r="L747" s="70"/>
      <c r="O747" s="70"/>
      <c r="R747" s="70"/>
      <c r="U747" s="70"/>
      <c r="X747" s="70"/>
      <c r="AA747" s="70"/>
      <c r="AD747" s="70"/>
      <c r="AG747" s="70"/>
      <c r="AJ747" s="70"/>
      <c r="AM747" s="70"/>
      <c r="AP747" s="70"/>
      <c r="AS747" s="70"/>
      <c r="AV747" s="70"/>
      <c r="AY747" s="70"/>
    </row>
    <row r="748" spans="2:51">
      <c r="B748" s="69"/>
      <c r="C748" s="69"/>
      <c r="D748" s="70"/>
      <c r="F748" s="69"/>
      <c r="I748" s="70"/>
      <c r="L748" s="70"/>
      <c r="O748" s="70"/>
      <c r="R748" s="70"/>
      <c r="U748" s="70"/>
      <c r="X748" s="70"/>
      <c r="AA748" s="70"/>
      <c r="AD748" s="70"/>
      <c r="AG748" s="70"/>
      <c r="AJ748" s="70"/>
      <c r="AM748" s="70"/>
      <c r="AP748" s="70"/>
      <c r="AS748" s="70"/>
      <c r="AV748" s="70"/>
      <c r="AY748" s="70"/>
    </row>
    <row r="749" spans="2:51">
      <c r="B749" s="69"/>
      <c r="C749" s="69"/>
      <c r="D749" s="70"/>
      <c r="F749" s="69"/>
      <c r="I749" s="70"/>
      <c r="L749" s="70"/>
      <c r="O749" s="70"/>
      <c r="R749" s="70"/>
      <c r="U749" s="70"/>
      <c r="X749" s="70"/>
      <c r="AA749" s="70"/>
      <c r="AD749" s="70"/>
      <c r="AG749" s="70"/>
      <c r="AJ749" s="70"/>
      <c r="AM749" s="70"/>
      <c r="AP749" s="70"/>
      <c r="AS749" s="70"/>
      <c r="AV749" s="70"/>
      <c r="AY749" s="70"/>
    </row>
    <row r="750" spans="2:51">
      <c r="B750" s="69"/>
      <c r="C750" s="69"/>
      <c r="D750" s="70"/>
      <c r="F750" s="69"/>
      <c r="I750" s="70"/>
      <c r="L750" s="70"/>
      <c r="O750" s="70"/>
      <c r="R750" s="70"/>
      <c r="U750" s="70"/>
      <c r="X750" s="70"/>
      <c r="AA750" s="70"/>
      <c r="AD750" s="70"/>
      <c r="AG750" s="70"/>
      <c r="AJ750" s="70"/>
      <c r="AM750" s="70"/>
      <c r="AP750" s="70"/>
      <c r="AS750" s="70"/>
      <c r="AV750" s="70"/>
      <c r="AY750" s="70"/>
    </row>
    <row r="751" spans="2:51">
      <c r="B751" s="69"/>
      <c r="C751" s="69"/>
      <c r="D751" s="70"/>
      <c r="F751" s="69"/>
      <c r="I751" s="70"/>
      <c r="L751" s="70"/>
      <c r="O751" s="70"/>
      <c r="R751" s="70"/>
      <c r="U751" s="70"/>
      <c r="X751" s="70"/>
      <c r="AA751" s="70"/>
      <c r="AD751" s="70"/>
      <c r="AG751" s="70"/>
      <c r="AJ751" s="70"/>
      <c r="AM751" s="70"/>
      <c r="AP751" s="70"/>
      <c r="AS751" s="70"/>
      <c r="AV751" s="70"/>
      <c r="AY751" s="70"/>
    </row>
    <row r="752" spans="2:51">
      <c r="B752" s="69"/>
      <c r="C752" s="69"/>
      <c r="D752" s="70"/>
      <c r="F752" s="69"/>
      <c r="I752" s="70"/>
      <c r="L752" s="70"/>
      <c r="O752" s="70"/>
      <c r="R752" s="70"/>
      <c r="U752" s="70"/>
      <c r="X752" s="70"/>
      <c r="AA752" s="70"/>
      <c r="AD752" s="70"/>
      <c r="AG752" s="70"/>
      <c r="AJ752" s="70"/>
      <c r="AM752" s="70"/>
      <c r="AP752" s="70"/>
      <c r="AS752" s="70"/>
      <c r="AV752" s="70"/>
      <c r="AY752" s="70"/>
    </row>
    <row r="753" spans="2:51">
      <c r="B753" s="69"/>
      <c r="C753" s="69"/>
      <c r="D753" s="70"/>
      <c r="F753" s="69"/>
      <c r="I753" s="70"/>
      <c r="L753" s="70"/>
      <c r="O753" s="70"/>
      <c r="R753" s="70"/>
      <c r="U753" s="70"/>
      <c r="X753" s="70"/>
      <c r="AA753" s="70"/>
      <c r="AD753" s="70"/>
      <c r="AG753" s="70"/>
      <c r="AJ753" s="70"/>
      <c r="AM753" s="70"/>
      <c r="AP753" s="70"/>
      <c r="AS753" s="70"/>
      <c r="AV753" s="70"/>
      <c r="AY753" s="70"/>
    </row>
    <row r="754" spans="2:51">
      <c r="B754" s="69"/>
      <c r="C754" s="69"/>
      <c r="D754" s="70"/>
      <c r="F754" s="69"/>
      <c r="I754" s="70"/>
      <c r="L754" s="70"/>
      <c r="O754" s="70"/>
      <c r="R754" s="70"/>
      <c r="U754" s="70"/>
      <c r="X754" s="70"/>
      <c r="AA754" s="70"/>
      <c r="AD754" s="70"/>
      <c r="AG754" s="70"/>
      <c r="AJ754" s="70"/>
      <c r="AM754" s="70"/>
      <c r="AP754" s="70"/>
      <c r="AS754" s="70"/>
      <c r="AV754" s="70"/>
      <c r="AY754" s="70"/>
    </row>
    <row r="755" spans="2:51">
      <c r="B755" s="69"/>
      <c r="C755" s="69"/>
      <c r="D755" s="70"/>
      <c r="F755" s="69"/>
      <c r="I755" s="70"/>
      <c r="L755" s="70"/>
      <c r="O755" s="70"/>
      <c r="R755" s="70"/>
      <c r="U755" s="70"/>
      <c r="X755" s="70"/>
      <c r="AA755" s="70"/>
      <c r="AD755" s="70"/>
      <c r="AG755" s="70"/>
      <c r="AJ755" s="70"/>
      <c r="AM755" s="70"/>
      <c r="AP755" s="70"/>
      <c r="AS755" s="70"/>
      <c r="AV755" s="70"/>
      <c r="AY755" s="70"/>
    </row>
    <row r="756" spans="2:51">
      <c r="B756" s="69"/>
      <c r="C756" s="69"/>
      <c r="D756" s="70"/>
      <c r="F756" s="69"/>
      <c r="I756" s="70"/>
      <c r="L756" s="70"/>
      <c r="O756" s="70"/>
      <c r="R756" s="70"/>
      <c r="U756" s="70"/>
      <c r="X756" s="70"/>
      <c r="AA756" s="70"/>
      <c r="AD756" s="70"/>
      <c r="AG756" s="70"/>
      <c r="AJ756" s="70"/>
      <c r="AM756" s="70"/>
      <c r="AP756" s="70"/>
      <c r="AS756" s="70"/>
      <c r="AV756" s="70"/>
      <c r="AY756" s="70"/>
    </row>
    <row r="757" spans="2:51">
      <c r="B757" s="69"/>
      <c r="C757" s="69"/>
      <c r="D757" s="70"/>
      <c r="F757" s="69"/>
      <c r="I757" s="70"/>
      <c r="L757" s="70"/>
      <c r="O757" s="70"/>
      <c r="R757" s="70"/>
      <c r="U757" s="70"/>
      <c r="X757" s="70"/>
      <c r="AA757" s="70"/>
      <c r="AD757" s="70"/>
      <c r="AG757" s="70"/>
      <c r="AJ757" s="70"/>
      <c r="AM757" s="70"/>
      <c r="AP757" s="70"/>
      <c r="AS757" s="70"/>
      <c r="AV757" s="70"/>
      <c r="AY757" s="70"/>
    </row>
    <row r="758" spans="2:51">
      <c r="B758" s="69"/>
      <c r="C758" s="69"/>
      <c r="D758" s="70"/>
      <c r="F758" s="69"/>
      <c r="I758" s="70"/>
      <c r="L758" s="70"/>
      <c r="O758" s="70"/>
      <c r="R758" s="70"/>
      <c r="U758" s="70"/>
      <c r="X758" s="70"/>
      <c r="AA758" s="70"/>
      <c r="AD758" s="70"/>
      <c r="AG758" s="70"/>
      <c r="AJ758" s="70"/>
      <c r="AM758" s="70"/>
      <c r="AP758" s="70"/>
      <c r="AS758" s="70"/>
      <c r="AV758" s="70"/>
      <c r="AY758" s="70"/>
    </row>
    <row r="759" spans="2:51">
      <c r="B759" s="69"/>
      <c r="C759" s="69"/>
      <c r="D759" s="70"/>
      <c r="F759" s="69"/>
      <c r="I759" s="70"/>
      <c r="L759" s="70"/>
      <c r="O759" s="70"/>
      <c r="R759" s="70"/>
      <c r="U759" s="70"/>
      <c r="X759" s="70"/>
      <c r="AA759" s="70"/>
      <c r="AD759" s="70"/>
      <c r="AG759" s="70"/>
      <c r="AJ759" s="70"/>
      <c r="AM759" s="70"/>
      <c r="AP759" s="70"/>
      <c r="AS759" s="70"/>
      <c r="AV759" s="70"/>
      <c r="AY759" s="70"/>
    </row>
    <row r="760" spans="2:51">
      <c r="B760" s="69"/>
      <c r="C760" s="69"/>
      <c r="D760" s="70"/>
      <c r="F760" s="69"/>
      <c r="I760" s="70"/>
      <c r="L760" s="70"/>
      <c r="O760" s="70"/>
      <c r="R760" s="70"/>
      <c r="U760" s="70"/>
      <c r="X760" s="70"/>
      <c r="AA760" s="70"/>
      <c r="AD760" s="70"/>
      <c r="AG760" s="70"/>
      <c r="AJ760" s="70"/>
      <c r="AM760" s="70"/>
      <c r="AP760" s="70"/>
      <c r="AS760" s="70"/>
      <c r="AV760" s="70"/>
      <c r="AY760" s="70"/>
    </row>
    <row r="761" spans="2:51">
      <c r="B761" s="69"/>
      <c r="C761" s="69"/>
      <c r="D761" s="70"/>
      <c r="F761" s="69"/>
      <c r="I761" s="70"/>
      <c r="L761" s="70"/>
      <c r="O761" s="70"/>
      <c r="R761" s="70"/>
      <c r="U761" s="70"/>
      <c r="X761" s="70"/>
      <c r="AA761" s="70"/>
      <c r="AD761" s="70"/>
      <c r="AG761" s="70"/>
      <c r="AJ761" s="70"/>
      <c r="AM761" s="70"/>
      <c r="AP761" s="70"/>
      <c r="AS761" s="70"/>
      <c r="AV761" s="70"/>
      <c r="AY761" s="70"/>
    </row>
    <row r="762" spans="2:51">
      <c r="B762" s="69"/>
      <c r="C762" s="69"/>
      <c r="D762" s="70"/>
      <c r="F762" s="69"/>
      <c r="I762" s="70"/>
      <c r="L762" s="70"/>
      <c r="O762" s="70"/>
      <c r="R762" s="70"/>
      <c r="U762" s="70"/>
      <c r="X762" s="70"/>
      <c r="AA762" s="70"/>
      <c r="AD762" s="70"/>
      <c r="AG762" s="70"/>
      <c r="AJ762" s="70"/>
      <c r="AM762" s="70"/>
      <c r="AP762" s="70"/>
      <c r="AS762" s="70"/>
      <c r="AV762" s="70"/>
      <c r="AY762" s="70"/>
    </row>
    <row r="763" spans="2:51">
      <c r="B763" s="69"/>
      <c r="C763" s="69"/>
      <c r="D763" s="70"/>
      <c r="F763" s="69"/>
      <c r="I763" s="70"/>
      <c r="L763" s="70"/>
      <c r="O763" s="70"/>
      <c r="R763" s="70"/>
      <c r="U763" s="70"/>
      <c r="X763" s="70"/>
      <c r="AA763" s="70"/>
      <c r="AD763" s="70"/>
      <c r="AG763" s="70"/>
      <c r="AJ763" s="70"/>
      <c r="AM763" s="70"/>
      <c r="AP763" s="70"/>
      <c r="AS763" s="70"/>
      <c r="AV763" s="70"/>
      <c r="AY763" s="70"/>
    </row>
    <row r="764" spans="2:51">
      <c r="B764" s="69"/>
      <c r="C764" s="69"/>
      <c r="D764" s="70"/>
      <c r="F764" s="69"/>
      <c r="I764" s="70"/>
      <c r="L764" s="70"/>
      <c r="O764" s="70"/>
      <c r="R764" s="70"/>
      <c r="U764" s="70"/>
      <c r="X764" s="70"/>
      <c r="AA764" s="70"/>
      <c r="AD764" s="70"/>
      <c r="AG764" s="70"/>
      <c r="AJ764" s="70"/>
      <c r="AM764" s="70"/>
      <c r="AP764" s="70"/>
      <c r="AS764" s="70"/>
      <c r="AV764" s="70"/>
      <c r="AY764" s="70"/>
    </row>
    <row r="765" spans="2:51">
      <c r="B765" s="69"/>
      <c r="C765" s="69"/>
      <c r="D765" s="70"/>
      <c r="F765" s="69"/>
      <c r="I765" s="70"/>
      <c r="L765" s="70"/>
      <c r="O765" s="70"/>
      <c r="R765" s="70"/>
      <c r="U765" s="70"/>
      <c r="X765" s="70"/>
      <c r="AA765" s="70"/>
      <c r="AD765" s="70"/>
      <c r="AG765" s="70"/>
      <c r="AJ765" s="70"/>
      <c r="AM765" s="70"/>
      <c r="AP765" s="70"/>
      <c r="AS765" s="70"/>
      <c r="AV765" s="70"/>
      <c r="AY765" s="70"/>
    </row>
    <row r="766" spans="2:51">
      <c r="B766" s="69"/>
      <c r="C766" s="69"/>
      <c r="D766" s="70"/>
      <c r="F766" s="69"/>
      <c r="I766" s="70"/>
      <c r="L766" s="70"/>
      <c r="O766" s="70"/>
      <c r="R766" s="70"/>
      <c r="U766" s="70"/>
      <c r="X766" s="70"/>
      <c r="AA766" s="70"/>
      <c r="AD766" s="70"/>
      <c r="AG766" s="70"/>
      <c r="AJ766" s="70"/>
      <c r="AM766" s="70"/>
      <c r="AP766" s="70"/>
      <c r="AS766" s="70"/>
      <c r="AV766" s="70"/>
      <c r="AY766" s="70"/>
    </row>
    <row r="767" spans="2:51">
      <c r="B767" s="69"/>
      <c r="C767" s="69"/>
      <c r="D767" s="70"/>
      <c r="F767" s="69"/>
      <c r="I767" s="70"/>
      <c r="L767" s="70"/>
      <c r="O767" s="70"/>
      <c r="R767" s="70"/>
      <c r="U767" s="70"/>
      <c r="X767" s="70"/>
      <c r="AA767" s="70"/>
      <c r="AD767" s="70"/>
      <c r="AG767" s="70"/>
      <c r="AJ767" s="70"/>
      <c r="AM767" s="70"/>
      <c r="AP767" s="70"/>
      <c r="AS767" s="70"/>
      <c r="AV767" s="70"/>
      <c r="AY767" s="70"/>
    </row>
    <row r="768" spans="2:51">
      <c r="B768" s="69"/>
      <c r="C768" s="69"/>
      <c r="D768" s="70"/>
      <c r="F768" s="69"/>
      <c r="I768" s="70"/>
      <c r="L768" s="70"/>
      <c r="O768" s="70"/>
      <c r="R768" s="70"/>
      <c r="U768" s="70"/>
      <c r="X768" s="70"/>
      <c r="AA768" s="70"/>
      <c r="AD768" s="70"/>
      <c r="AG768" s="70"/>
      <c r="AJ768" s="70"/>
      <c r="AM768" s="70"/>
      <c r="AP768" s="70"/>
      <c r="AS768" s="70"/>
      <c r="AV768" s="70"/>
      <c r="AY768" s="70"/>
    </row>
    <row r="769" spans="2:51">
      <c r="B769" s="69"/>
      <c r="C769" s="69"/>
      <c r="D769" s="70"/>
      <c r="F769" s="69"/>
      <c r="I769" s="70"/>
      <c r="L769" s="70"/>
      <c r="O769" s="70"/>
      <c r="R769" s="70"/>
      <c r="U769" s="70"/>
      <c r="X769" s="70"/>
      <c r="AA769" s="70"/>
      <c r="AD769" s="70"/>
      <c r="AG769" s="70"/>
      <c r="AJ769" s="70"/>
      <c r="AM769" s="70"/>
      <c r="AP769" s="70"/>
      <c r="AS769" s="70"/>
      <c r="AV769" s="70"/>
      <c r="AY769" s="70"/>
    </row>
    <row r="770" spans="2:51">
      <c r="B770" s="69"/>
      <c r="C770" s="69"/>
      <c r="D770" s="70"/>
      <c r="F770" s="69"/>
      <c r="I770" s="70"/>
      <c r="L770" s="70"/>
      <c r="O770" s="70"/>
      <c r="R770" s="70"/>
      <c r="U770" s="70"/>
      <c r="X770" s="70"/>
      <c r="AA770" s="70"/>
      <c r="AD770" s="70"/>
      <c r="AG770" s="70"/>
      <c r="AJ770" s="70"/>
      <c r="AM770" s="70"/>
      <c r="AP770" s="70"/>
      <c r="AS770" s="70"/>
      <c r="AV770" s="70"/>
      <c r="AY770" s="70"/>
    </row>
    <row r="771" spans="2:51">
      <c r="B771" s="69"/>
      <c r="C771" s="69"/>
      <c r="D771" s="70"/>
      <c r="F771" s="69"/>
      <c r="I771" s="70"/>
      <c r="L771" s="70"/>
      <c r="O771" s="70"/>
      <c r="R771" s="70"/>
      <c r="U771" s="70"/>
      <c r="X771" s="70"/>
      <c r="AA771" s="70"/>
      <c r="AD771" s="70"/>
      <c r="AG771" s="70"/>
      <c r="AJ771" s="70"/>
      <c r="AM771" s="70"/>
      <c r="AP771" s="70"/>
      <c r="AS771" s="70"/>
      <c r="AV771" s="70"/>
      <c r="AY771" s="70"/>
    </row>
    <row r="772" spans="2:51">
      <c r="B772" s="69"/>
      <c r="C772" s="69"/>
      <c r="D772" s="70"/>
      <c r="F772" s="69"/>
      <c r="I772" s="70"/>
      <c r="L772" s="70"/>
      <c r="O772" s="70"/>
      <c r="R772" s="70"/>
      <c r="U772" s="70"/>
      <c r="X772" s="70"/>
      <c r="AA772" s="70"/>
      <c r="AD772" s="70"/>
      <c r="AG772" s="70"/>
      <c r="AJ772" s="70"/>
      <c r="AM772" s="70"/>
      <c r="AP772" s="70"/>
      <c r="AS772" s="70"/>
      <c r="AV772" s="70"/>
      <c r="AY772" s="70"/>
    </row>
    <row r="773" spans="2:51">
      <c r="B773" s="69"/>
      <c r="C773" s="69"/>
      <c r="D773" s="70"/>
      <c r="F773" s="69"/>
      <c r="I773" s="70"/>
      <c r="L773" s="70"/>
      <c r="O773" s="70"/>
      <c r="R773" s="70"/>
      <c r="U773" s="70"/>
      <c r="X773" s="70"/>
      <c r="AA773" s="70"/>
      <c r="AD773" s="70"/>
      <c r="AG773" s="70"/>
      <c r="AJ773" s="70"/>
      <c r="AM773" s="70"/>
      <c r="AP773" s="70"/>
      <c r="AS773" s="70"/>
      <c r="AV773" s="70"/>
      <c r="AY773" s="70"/>
    </row>
    <row r="774" spans="2:51">
      <c r="B774" s="69"/>
      <c r="C774" s="69"/>
      <c r="D774" s="70"/>
      <c r="F774" s="69"/>
      <c r="I774" s="70"/>
      <c r="L774" s="70"/>
      <c r="O774" s="70"/>
      <c r="R774" s="70"/>
      <c r="U774" s="70"/>
      <c r="X774" s="70"/>
      <c r="AA774" s="70"/>
      <c r="AD774" s="70"/>
      <c r="AG774" s="70"/>
      <c r="AJ774" s="70"/>
      <c r="AM774" s="70"/>
      <c r="AP774" s="70"/>
      <c r="AS774" s="70"/>
      <c r="AV774" s="70"/>
      <c r="AY774" s="70"/>
    </row>
    <row r="775" spans="2:51">
      <c r="F775" s="72"/>
    </row>
  </sheetData>
  <sheetProtection sheet="1" objects="1" scenarios="1"/>
  <mergeCells count="36">
    <mergeCell ref="AD3:AF3"/>
    <mergeCell ref="AG3:AI3"/>
    <mergeCell ref="AJ3:AL3"/>
    <mergeCell ref="AM3:AO3"/>
    <mergeCell ref="B1:Q1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DC3:DG3"/>
    <mergeCell ref="BC3:BE3"/>
    <mergeCell ref="BF3:BH3"/>
    <mergeCell ref="BI3:BK3"/>
    <mergeCell ref="BL3:BN3"/>
    <mergeCell ref="BO3:BQ3"/>
    <mergeCell ref="BR3:BT3"/>
    <mergeCell ref="BU3:BW3"/>
    <mergeCell ref="BX3:BZ3"/>
    <mergeCell ref="CA3:CC3"/>
    <mergeCell ref="CD3:CF3"/>
    <mergeCell ref="CG3:CI3"/>
    <mergeCell ref="CP3:CR3"/>
    <mergeCell ref="CS3:CU3"/>
    <mergeCell ref="CV3:CX3"/>
    <mergeCell ref="CY3:DA3"/>
    <mergeCell ref="CM3:CO3"/>
    <mergeCell ref="AP3:AR3"/>
    <mergeCell ref="AS3:AU3"/>
    <mergeCell ref="AV3:AX3"/>
    <mergeCell ref="AY3:BA3"/>
    <mergeCell ref="CJ3:CL3"/>
  </mergeCells>
  <conditionalFormatting sqref="DD5:DD21">
    <cfRule type="cellIs" dxfId="0" priority="2" operator="between">
      <formula>1</formula>
      <formula>3</formula>
    </cfRule>
  </conditionalFormatting>
  <pageMargins left="0.7" right="0.7" top="0.75" bottom="0.75" header="0.3" footer="0.3"/>
  <pageSetup paperSize="8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499984740745262"/>
    <pageSetUpPr autoPageBreaks="0"/>
  </sheetPr>
  <dimension ref="A1:S83"/>
  <sheetViews>
    <sheetView showGridLines="0" showRowColHeaders="0" zoomScaleNormal="100" workbookViewId="0">
      <selection activeCell="L7" sqref="L7"/>
    </sheetView>
  </sheetViews>
  <sheetFormatPr defaultColWidth="9" defaultRowHeight="14.4"/>
  <cols>
    <col min="1" max="1" width="5.77734375" style="74" customWidth="1"/>
    <col min="2" max="12" width="9" style="74"/>
    <col min="13" max="13" width="13.44140625" style="75" customWidth="1"/>
    <col min="14" max="15" width="9" style="75"/>
    <col min="16" max="19" width="9" style="93"/>
    <col min="20" max="16384" width="9" style="74"/>
  </cols>
  <sheetData>
    <row r="1" spans="1:15" ht="39.75" customHeight="1">
      <c r="A1" s="73"/>
      <c r="B1" s="146" t="s">
        <v>143</v>
      </c>
      <c r="C1" s="146"/>
      <c r="D1" s="146"/>
      <c r="E1" s="146"/>
      <c r="F1" s="146"/>
      <c r="G1" s="146"/>
      <c r="H1" s="146"/>
      <c r="I1" s="146"/>
    </row>
    <row r="2" spans="1:15">
      <c r="B2" s="147" t="s">
        <v>140</v>
      </c>
      <c r="C2" s="147"/>
      <c r="D2" s="147"/>
      <c r="E2" s="147"/>
      <c r="F2" s="147"/>
      <c r="G2" s="147"/>
      <c r="H2" s="147"/>
    </row>
    <row r="4" spans="1:15">
      <c r="B4" s="76">
        <v>26</v>
      </c>
      <c r="F4" s="76">
        <v>26</v>
      </c>
      <c r="M4" s="75" t="s">
        <v>14</v>
      </c>
      <c r="N4" s="75" t="s">
        <v>101</v>
      </c>
      <c r="O4" s="75" t="s">
        <v>92</v>
      </c>
    </row>
    <row r="5" spans="1:15">
      <c r="M5" s="75" t="s">
        <v>49</v>
      </c>
      <c r="N5" s="75" t="s">
        <v>102</v>
      </c>
      <c r="O5" s="75" t="s">
        <v>109</v>
      </c>
    </row>
    <row r="6" spans="1:15">
      <c r="B6" s="76">
        <v>2</v>
      </c>
      <c r="F6" s="76">
        <v>1</v>
      </c>
      <c r="M6" s="75" t="s">
        <v>50</v>
      </c>
      <c r="N6" s="75" t="s">
        <v>108</v>
      </c>
    </row>
    <row r="7" spans="1:15">
      <c r="A7" s="77"/>
      <c r="E7" s="77"/>
      <c r="M7" s="75" t="s">
        <v>0</v>
      </c>
    </row>
    <row r="8" spans="1:15">
      <c r="B8" s="76">
        <v>2</v>
      </c>
      <c r="F8" s="76">
        <v>2</v>
      </c>
      <c r="M8" s="75" t="s">
        <v>15</v>
      </c>
    </row>
    <row r="9" spans="1:15">
      <c r="A9" s="134"/>
      <c r="B9" s="134"/>
      <c r="C9" s="134"/>
      <c r="D9" s="134"/>
      <c r="E9" s="134"/>
      <c r="F9" s="134"/>
      <c r="G9" s="134"/>
      <c r="H9" s="134"/>
      <c r="I9" s="134"/>
      <c r="J9" s="134"/>
      <c r="K9" s="134"/>
      <c r="M9" s="75" t="s">
        <v>16</v>
      </c>
    </row>
    <row r="10" spans="1:15">
      <c r="A10" s="134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M10" s="75" t="s">
        <v>39</v>
      </c>
    </row>
    <row r="11" spans="1:15">
      <c r="A11" s="145" t="str">
        <f>INDEX(O4:O5,B8)</f>
        <v>Rate (per 100,000 population)</v>
      </c>
      <c r="B11" s="78"/>
      <c r="C11" s="127" t="str">
        <f>CONCATENATE(INDEX(M4:M83,B4),": ",INDEX(N4:N6,B6),", ",INDEX(O4:O5,B8))</f>
        <v>Greater Dandenong: Females, Rate (per 100,000 population)</v>
      </c>
      <c r="D11" s="127"/>
      <c r="E11" s="127" t="str">
        <f>CONCATENATE(INDEX(M4:M83,F4),": ",INDEX(N4:N6,F6),", ",INDEX(O4:O5,F8))</f>
        <v>Greater Dandenong: Males, Rate (per 100,000 population)</v>
      </c>
      <c r="F11" s="78"/>
      <c r="G11" s="78"/>
      <c r="H11" s="78"/>
      <c r="I11" s="78"/>
      <c r="J11" s="134"/>
      <c r="K11" s="134"/>
      <c r="M11" s="75" t="s">
        <v>17</v>
      </c>
    </row>
    <row r="12" spans="1:15" ht="16.5" customHeight="1">
      <c r="A12" s="145"/>
      <c r="B12" s="127" t="s">
        <v>96</v>
      </c>
      <c r="C12" s="128">
        <f>VLOOKUP($B$4,Data2!$A$5:$DA$84,2+$B$6+$B$8*52-52+G12)</f>
        <v>658.37184500533237</v>
      </c>
      <c r="D12" s="127"/>
      <c r="E12" s="128">
        <f>VLOOKUP($F$4,Data2!$A$5:$DA$84,2+$F$6+$F$8*52-52+G12)</f>
        <v>201.91965872733735</v>
      </c>
      <c r="F12" s="127"/>
      <c r="G12" s="129">
        <v>0</v>
      </c>
      <c r="H12" s="78"/>
      <c r="I12" s="78"/>
      <c r="J12" s="134"/>
      <c r="K12" s="134"/>
      <c r="M12" s="75" t="s">
        <v>18</v>
      </c>
    </row>
    <row r="13" spans="1:15" ht="16.5" customHeight="1">
      <c r="A13" s="145"/>
      <c r="B13" s="127" t="s">
        <v>97</v>
      </c>
      <c r="C13" s="128">
        <f>VLOOKUP($B$4,Data2!$A$5:$DA$84,2+$B$6+$B$8*52-52+G13)</f>
        <v>828.94432327426</v>
      </c>
      <c r="D13" s="127"/>
      <c r="E13" s="128">
        <f>VLOOKUP($F$4,Data2!$A$5:$DA$84,2+$F$6+$F$8*52-52+G13)</f>
        <v>281.92522669733711</v>
      </c>
      <c r="F13" s="127"/>
      <c r="G13" s="129">
        <v>3</v>
      </c>
      <c r="H13" s="78"/>
      <c r="I13" s="78"/>
      <c r="J13" s="134"/>
      <c r="K13" s="134"/>
      <c r="M13" s="75" t="s">
        <v>1</v>
      </c>
    </row>
    <row r="14" spans="1:15" ht="16.5" customHeight="1">
      <c r="A14" s="145"/>
      <c r="B14" s="127" t="s">
        <v>98</v>
      </c>
      <c r="C14" s="128">
        <f>VLOOKUP($B$4,Data2!$A$5:$DA$84,2+$B$6+$B$8*52-52+G14)</f>
        <v>904.06414155377377</v>
      </c>
      <c r="D14" s="127"/>
      <c r="E14" s="128">
        <f>VLOOKUP($F$4,Data2!$A$5:$DA$84,2+$F$6+$F$8*52-52+G14)</f>
        <v>308.26651921481891</v>
      </c>
      <c r="F14" s="127"/>
      <c r="G14" s="129">
        <v>6</v>
      </c>
      <c r="H14" s="78"/>
      <c r="I14" s="78"/>
      <c r="J14" s="134"/>
      <c r="K14" s="134"/>
      <c r="M14" s="75" t="s">
        <v>51</v>
      </c>
    </row>
    <row r="15" spans="1:15" ht="16.5" customHeight="1">
      <c r="A15" s="145"/>
      <c r="B15" s="127" t="s">
        <v>99</v>
      </c>
      <c r="C15" s="128">
        <f>VLOOKUP($B$4,Data2!$A$5:$DA$84,2+$B$6+$B$8*52-52+G15)</f>
        <v>917.34990833316294</v>
      </c>
      <c r="D15" s="127"/>
      <c r="E15" s="128">
        <f>VLOOKUP($F$4,Data2!$A$5:$DA$84,2+$F$6+$F$8*52-52+G15)</f>
        <v>365.30427256060574</v>
      </c>
      <c r="F15" s="127"/>
      <c r="G15" s="129">
        <v>9</v>
      </c>
      <c r="H15" s="78"/>
      <c r="I15" s="78"/>
      <c r="J15" s="134"/>
      <c r="K15" s="134"/>
      <c r="M15" s="75" t="s">
        <v>52</v>
      </c>
    </row>
    <row r="16" spans="1:15" ht="16.5" customHeight="1">
      <c r="A16" s="145"/>
      <c r="B16" s="127" t="s">
        <v>100</v>
      </c>
      <c r="C16" s="128">
        <f>VLOOKUP($B$4,Data2!$A$5:$DA$84,2+$B$6+$B$8*52-52+G16)</f>
        <v>926.97869152877922</v>
      </c>
      <c r="D16" s="127"/>
      <c r="E16" s="128">
        <f>VLOOKUP($F$4,Data2!$A$5:$DA$84,2+$F$6+$F$8*52-52+G16)</f>
        <v>306.31763399724446</v>
      </c>
      <c r="F16" s="127"/>
      <c r="G16" s="129">
        <v>12</v>
      </c>
      <c r="H16" s="78"/>
      <c r="I16" s="78"/>
      <c r="J16" s="134"/>
      <c r="K16" s="134"/>
      <c r="M16" s="75" t="s">
        <v>40</v>
      </c>
    </row>
    <row r="17" spans="1:13">
      <c r="A17" s="145"/>
      <c r="B17" s="127" t="s">
        <v>114</v>
      </c>
      <c r="C17" s="128">
        <f>VLOOKUP($B$4,Data2!$A$5:$DA$84,2+$B$6+$B$8*52-52+G17)</f>
        <v>1076.3459234380218</v>
      </c>
      <c r="D17" s="127"/>
      <c r="E17" s="128">
        <f>VLOOKUP($F$4,Data2!$A$5:$DA$84,2+$F$6+$F$8*52-52+G17)</f>
        <v>388.89870956337279</v>
      </c>
      <c r="F17" s="127"/>
      <c r="G17" s="129">
        <v>15</v>
      </c>
      <c r="H17" s="78"/>
      <c r="I17" s="78"/>
      <c r="J17" s="134"/>
      <c r="K17" s="134"/>
      <c r="M17" s="75" t="s">
        <v>41</v>
      </c>
    </row>
    <row r="18" spans="1:13">
      <c r="A18" s="145"/>
      <c r="B18" s="127" t="s">
        <v>115</v>
      </c>
      <c r="C18" s="128">
        <f>VLOOKUP($B$4,Data2!$A$5:$DA$84,2+$B$6+$B$8*52-52+G18)</f>
        <v>1143.5913909412143</v>
      </c>
      <c r="D18" s="127"/>
      <c r="E18" s="128">
        <f>VLOOKUP($F$4,Data2!$A$5:$DA$84,2+$F$6+$F$8*52-52+G18)</f>
        <v>493.41471249598459</v>
      </c>
      <c r="F18" s="127"/>
      <c r="G18" s="129">
        <v>18</v>
      </c>
      <c r="H18" s="78"/>
      <c r="I18" s="78"/>
      <c r="J18" s="134"/>
      <c r="K18" s="134"/>
      <c r="M18" s="75" t="s">
        <v>53</v>
      </c>
    </row>
    <row r="19" spans="1:13">
      <c r="A19" s="145"/>
      <c r="B19" s="127" t="s">
        <v>116</v>
      </c>
      <c r="C19" s="128">
        <f>VLOOKUP($B$4,Data2!$A$5:$DA$84,2+$B$6+$B$8*52-52+G19)</f>
        <v>1024.6850403294586</v>
      </c>
      <c r="D19" s="127"/>
      <c r="E19" s="128">
        <f>VLOOKUP($F$4,Data2!$A$5:$DA$84,2+$F$6+$F$8*52-52+G19)</f>
        <v>327.75300338718716</v>
      </c>
      <c r="F19" s="127"/>
      <c r="G19" s="129">
        <v>21</v>
      </c>
      <c r="H19" s="78"/>
      <c r="I19" s="78"/>
      <c r="J19" s="134"/>
      <c r="K19" s="134"/>
      <c r="M19" s="75" t="s">
        <v>54</v>
      </c>
    </row>
    <row r="20" spans="1:13">
      <c r="A20" s="145"/>
      <c r="B20" s="127" t="s">
        <v>117</v>
      </c>
      <c r="C20" s="128">
        <f>VLOOKUP($B$4,Data2!$A$5:$DA$84,2+$B$6+$B$8*52-52+G20)</f>
        <v>871.79548930123894</v>
      </c>
      <c r="D20" s="127"/>
      <c r="E20" s="128">
        <f>VLOOKUP($F$4,Data2!$A$5:$DA$84,2+$F$6+$F$8*52-52+G20)</f>
        <v>260.09368189097739</v>
      </c>
      <c r="F20" s="127"/>
      <c r="G20" s="129">
        <v>24</v>
      </c>
      <c r="H20" s="78"/>
      <c r="I20" s="78"/>
      <c r="J20" s="134"/>
      <c r="K20" s="134"/>
      <c r="M20" s="75" t="s">
        <v>55</v>
      </c>
    </row>
    <row r="21" spans="1:13">
      <c r="A21" s="145"/>
      <c r="B21" s="127" t="s">
        <v>122</v>
      </c>
      <c r="C21" s="128">
        <f>VLOOKUP($B$4,Data2!$A$5:$DA$84,2+$B$6+$B$8*52-52+G21)</f>
        <v>933.40705465484746</v>
      </c>
      <c r="D21" s="127"/>
      <c r="E21" s="128">
        <f>VLOOKUP($F$4,Data2!$A$5:$DA$84,2+$F$6+$F$8*52-52+G21)</f>
        <v>266.34800030915392</v>
      </c>
      <c r="F21" s="127"/>
      <c r="G21" s="129">
        <v>27</v>
      </c>
      <c r="H21" s="78"/>
      <c r="I21" s="78"/>
      <c r="J21" s="134"/>
      <c r="K21" s="134"/>
      <c r="M21" s="75" t="s">
        <v>2</v>
      </c>
    </row>
    <row r="22" spans="1:13">
      <c r="A22" s="145"/>
      <c r="B22" s="127" t="s">
        <v>125</v>
      </c>
      <c r="C22" s="128">
        <f>VLOOKUP($B$4,Data2!$A$5:$DA$84,2+$B$6+$B$8*52-52+G22)</f>
        <v>932.51446288354862</v>
      </c>
      <c r="D22" s="127"/>
      <c r="E22" s="128">
        <f>VLOOKUP($F$4,Data2!$A$5:$DA$84,2+$F$6+$F$8*52-52+G22)</f>
        <v>301.7307943597724</v>
      </c>
      <c r="F22" s="127"/>
      <c r="G22" s="129">
        <v>30</v>
      </c>
      <c r="H22" s="78"/>
      <c r="I22" s="78"/>
      <c r="J22" s="134"/>
      <c r="K22" s="134"/>
      <c r="M22" s="75" t="s">
        <v>19</v>
      </c>
    </row>
    <row r="23" spans="1:13">
      <c r="A23" s="145"/>
      <c r="B23" s="127" t="s">
        <v>123</v>
      </c>
      <c r="C23" s="128">
        <f>VLOOKUP($B$4,Data2!$A$5:$DA$84,2+$B$6+$B$8*52-52+G23)</f>
        <v>852.59637646540011</v>
      </c>
      <c r="D23" s="127"/>
      <c r="E23" s="128">
        <f>VLOOKUP($F$4,Data2!$A$5:$DA$84,2+$F$6+$F$8*52-52+G23)</f>
        <v>314.82366199943647</v>
      </c>
      <c r="F23" s="127"/>
      <c r="G23" s="129">
        <v>33</v>
      </c>
      <c r="H23" s="78"/>
      <c r="I23" s="78"/>
      <c r="J23" s="134"/>
      <c r="K23" s="134"/>
      <c r="M23" s="75" t="s">
        <v>42</v>
      </c>
    </row>
    <row r="24" spans="1:13">
      <c r="A24" s="145"/>
      <c r="B24" s="127" t="s">
        <v>124</v>
      </c>
      <c r="C24" s="128">
        <f>VLOOKUP($B$4,Data2!$A$5:$DA$84,2+$B$6+$B$8*52-52+G24)</f>
        <v>973.45633595562856</v>
      </c>
      <c r="D24" s="127"/>
      <c r="E24" s="128">
        <f>VLOOKUP($F$4,Data2!$A$5:$DA$84,2+$F$6+$F$8*52-52+G24)</f>
        <v>271.66223328994283</v>
      </c>
      <c r="F24" s="127"/>
      <c r="G24" s="129">
        <v>36</v>
      </c>
      <c r="H24" s="78"/>
      <c r="I24" s="78"/>
      <c r="J24" s="134"/>
      <c r="K24" s="134"/>
      <c r="M24" s="75" t="s">
        <v>56</v>
      </c>
    </row>
    <row r="25" spans="1:13">
      <c r="A25" s="134"/>
      <c r="B25" s="127" t="s">
        <v>128</v>
      </c>
      <c r="C25" s="128">
        <f>VLOOKUP($B$4,Data2!$A$5:$DA$84,2+$B$6+$B$8*52-52+G25)</f>
        <v>954.86959070040041</v>
      </c>
      <c r="D25" s="127"/>
      <c r="E25" s="128">
        <f>VLOOKUP($F$4,Data2!$A$5:$DA$84,2+$F$6+$F$8*52-52+G25)</f>
        <v>300.38097098759403</v>
      </c>
      <c r="F25" s="127"/>
      <c r="G25" s="129">
        <v>39</v>
      </c>
      <c r="H25" s="78"/>
      <c r="I25" s="78"/>
      <c r="J25" s="134"/>
      <c r="K25" s="134"/>
      <c r="M25" s="75" t="s">
        <v>43</v>
      </c>
    </row>
    <row r="26" spans="1:13">
      <c r="A26" s="134"/>
      <c r="B26" s="127" t="s">
        <v>129</v>
      </c>
      <c r="C26" s="127"/>
      <c r="D26" s="127"/>
      <c r="E26" s="127"/>
      <c r="F26" s="127"/>
      <c r="G26" s="129">
        <v>42</v>
      </c>
      <c r="H26" s="78"/>
      <c r="I26" s="78"/>
      <c r="J26" s="134"/>
      <c r="K26" s="134"/>
      <c r="M26" s="75" t="s">
        <v>57</v>
      </c>
    </row>
    <row r="27" spans="1:13">
      <c r="A27" s="134"/>
      <c r="B27" s="127" t="s">
        <v>130</v>
      </c>
      <c r="C27" s="78"/>
      <c r="D27" s="78"/>
      <c r="E27" s="78"/>
      <c r="F27" s="78"/>
      <c r="G27" s="129">
        <v>45</v>
      </c>
      <c r="H27" s="78"/>
      <c r="I27" s="78"/>
      <c r="J27" s="134"/>
      <c r="K27" s="134"/>
      <c r="M27" s="75" t="s">
        <v>58</v>
      </c>
    </row>
    <row r="28" spans="1:13">
      <c r="A28" s="134"/>
      <c r="B28" s="127" t="s">
        <v>131</v>
      </c>
      <c r="C28" s="78"/>
      <c r="D28" s="78"/>
      <c r="E28" s="78"/>
      <c r="F28" s="78"/>
      <c r="G28" s="129">
        <v>48</v>
      </c>
      <c r="H28" s="78"/>
      <c r="I28" s="78"/>
      <c r="J28" s="134"/>
      <c r="K28" s="134"/>
      <c r="M28" s="75" t="s">
        <v>59</v>
      </c>
    </row>
    <row r="29" spans="1:13">
      <c r="A29" s="148" t="str">
        <f>CONCATENATE(B34," ",B35," ",B36," per cent greater or less than ",F34,," ",F35," ",F36)</f>
        <v>Greater Dandenong Females Rate (per 100,000 population) per cent greater or less than Greater Dandenong Males Rate (per 100,000 population)</v>
      </c>
      <c r="B29" s="148"/>
      <c r="C29" s="148"/>
      <c r="D29" s="148"/>
      <c r="E29" s="148"/>
      <c r="F29" s="148"/>
      <c r="G29" s="148"/>
      <c r="H29" s="148"/>
      <c r="I29" s="149">
        <f>(C25-E25)/E25*100</f>
        <v>217.88617886178861</v>
      </c>
      <c r="M29" s="75" t="s">
        <v>44</v>
      </c>
    </row>
    <row r="30" spans="1:13">
      <c r="A30" s="148"/>
      <c r="B30" s="148"/>
      <c r="C30" s="148"/>
      <c r="D30" s="148"/>
      <c r="E30" s="148"/>
      <c r="F30" s="148"/>
      <c r="G30" s="148"/>
      <c r="H30" s="148"/>
      <c r="I30" s="149"/>
      <c r="M30" s="75" t="s">
        <v>60</v>
      </c>
    </row>
    <row r="31" spans="1:13">
      <c r="M31" s="75" t="s">
        <v>20</v>
      </c>
    </row>
    <row r="32" spans="1:13">
      <c r="M32" s="75" t="s">
        <v>61</v>
      </c>
    </row>
    <row r="33" spans="2:13">
      <c r="M33" s="75" t="s">
        <v>62</v>
      </c>
    </row>
    <row r="34" spans="2:13">
      <c r="B34" s="95" t="str">
        <f>INDEX($M$4:$M$83,B4)</f>
        <v>Greater Dandenong</v>
      </c>
      <c r="C34" s="78"/>
      <c r="D34" s="78"/>
      <c r="E34" s="78"/>
      <c r="F34" s="95" t="str">
        <f>INDEX($M$4:$M$83,F4)</f>
        <v>Greater Dandenong</v>
      </c>
      <c r="G34" s="78"/>
      <c r="H34" s="78"/>
      <c r="M34" s="75" t="s">
        <v>3</v>
      </c>
    </row>
    <row r="35" spans="2:13">
      <c r="B35" s="95" t="str">
        <f>INDEX($N$4:$N$6,B6)</f>
        <v>Females</v>
      </c>
      <c r="C35" s="78"/>
      <c r="D35" s="78"/>
      <c r="E35" s="78"/>
      <c r="F35" s="95" t="str">
        <f>INDEX($N$4:$N$6,F6)</f>
        <v>Males</v>
      </c>
      <c r="G35" s="78"/>
      <c r="H35" s="78"/>
      <c r="M35" s="75" t="s">
        <v>63</v>
      </c>
    </row>
    <row r="36" spans="2:13">
      <c r="B36" s="95" t="str">
        <f>INDEX($O$4:$O$5,B8)</f>
        <v>Rate (per 100,000 population)</v>
      </c>
      <c r="C36" s="78"/>
      <c r="D36" s="78"/>
      <c r="E36" s="78"/>
      <c r="F36" s="95" t="str">
        <f>INDEX($O$4:$O$5,F8)</f>
        <v>Rate (per 100,000 population)</v>
      </c>
      <c r="G36" s="78"/>
      <c r="H36" s="78"/>
      <c r="M36" s="75" t="s">
        <v>4</v>
      </c>
    </row>
    <row r="37" spans="2:13">
      <c r="B37" s="94"/>
      <c r="M37" s="75" t="s">
        <v>21</v>
      </c>
    </row>
    <row r="38" spans="2:13">
      <c r="M38" s="75" t="s">
        <v>45</v>
      </c>
    </row>
    <row r="39" spans="2:13">
      <c r="M39" s="75" t="s">
        <v>22</v>
      </c>
    </row>
    <row r="40" spans="2:13">
      <c r="M40" s="75" t="s">
        <v>23</v>
      </c>
    </row>
    <row r="41" spans="2:13">
      <c r="M41" s="75" t="s">
        <v>64</v>
      </c>
    </row>
    <row r="42" spans="2:13">
      <c r="M42" s="75" t="s">
        <v>65</v>
      </c>
    </row>
    <row r="43" spans="2:13">
      <c r="M43" s="75" t="s">
        <v>24</v>
      </c>
    </row>
    <row r="44" spans="2:13">
      <c r="M44" s="75" t="s">
        <v>25</v>
      </c>
    </row>
    <row r="45" spans="2:13">
      <c r="M45" s="75" t="s">
        <v>5</v>
      </c>
    </row>
    <row r="46" spans="2:13">
      <c r="M46" s="75" t="s">
        <v>26</v>
      </c>
    </row>
    <row r="47" spans="2:13">
      <c r="M47" s="75" t="s">
        <v>6</v>
      </c>
    </row>
    <row r="48" spans="2:13">
      <c r="M48" s="75" t="s">
        <v>7</v>
      </c>
    </row>
    <row r="49" spans="13:13">
      <c r="M49" s="75" t="s">
        <v>66</v>
      </c>
    </row>
    <row r="50" spans="13:13">
      <c r="M50" s="75" t="s">
        <v>27</v>
      </c>
    </row>
    <row r="51" spans="13:13">
      <c r="M51" s="75" t="s">
        <v>28</v>
      </c>
    </row>
    <row r="52" spans="13:13">
      <c r="M52" s="75" t="s">
        <v>29</v>
      </c>
    </row>
    <row r="53" spans="13:13">
      <c r="M53" s="75" t="s">
        <v>8</v>
      </c>
    </row>
    <row r="54" spans="13:13">
      <c r="M54" s="75" t="s">
        <v>67</v>
      </c>
    </row>
    <row r="55" spans="13:13">
      <c r="M55" s="75" t="s">
        <v>9</v>
      </c>
    </row>
    <row r="56" spans="13:13">
      <c r="M56" s="75" t="s">
        <v>46</v>
      </c>
    </row>
    <row r="57" spans="13:13">
      <c r="M57" s="75" t="s">
        <v>68</v>
      </c>
    </row>
    <row r="58" spans="13:13">
      <c r="M58" s="75" t="s">
        <v>69</v>
      </c>
    </row>
    <row r="59" spans="13:13">
      <c r="M59" s="75" t="s">
        <v>30</v>
      </c>
    </row>
    <row r="60" spans="13:13">
      <c r="M60" s="75" t="s">
        <v>106</v>
      </c>
    </row>
    <row r="61" spans="13:13">
      <c r="M61" s="75" t="s">
        <v>70</v>
      </c>
    </row>
    <row r="62" spans="13:13">
      <c r="M62" s="75" t="s">
        <v>47</v>
      </c>
    </row>
    <row r="63" spans="13:13">
      <c r="M63" s="75" t="s">
        <v>71</v>
      </c>
    </row>
    <row r="64" spans="13:13">
      <c r="M64" s="75" t="s">
        <v>72</v>
      </c>
    </row>
    <row r="65" spans="13:13">
      <c r="M65" s="75" t="s">
        <v>31</v>
      </c>
    </row>
    <row r="66" spans="13:13">
      <c r="M66" s="75" t="s">
        <v>73</v>
      </c>
    </row>
    <row r="67" spans="13:13">
      <c r="M67" s="75" t="s">
        <v>48</v>
      </c>
    </row>
    <row r="68" spans="13:13">
      <c r="M68" s="75" t="s">
        <v>32</v>
      </c>
    </row>
    <row r="69" spans="13:13">
      <c r="M69" s="75" t="s">
        <v>74</v>
      </c>
    </row>
    <row r="70" spans="13:13">
      <c r="M70" s="75" t="s">
        <v>75</v>
      </c>
    </row>
    <row r="71" spans="13:13">
      <c r="M71" s="75" t="s">
        <v>33</v>
      </c>
    </row>
    <row r="72" spans="13:13">
      <c r="M72" s="75" t="s">
        <v>34</v>
      </c>
    </row>
    <row r="73" spans="13:13">
      <c r="M73" s="75" t="s">
        <v>107</v>
      </c>
    </row>
    <row r="74" spans="13:13">
      <c r="M74" s="75" t="s">
        <v>35</v>
      </c>
    </row>
    <row r="75" spans="13:13">
      <c r="M75" s="75" t="s">
        <v>77</v>
      </c>
    </row>
    <row r="76" spans="13:13">
      <c r="M76" s="75" t="s">
        <v>36</v>
      </c>
    </row>
    <row r="77" spans="13:13">
      <c r="M77" s="75" t="s">
        <v>11</v>
      </c>
    </row>
    <row r="78" spans="13:13">
      <c r="M78" s="75" t="s">
        <v>37</v>
      </c>
    </row>
    <row r="79" spans="13:13">
      <c r="M79" s="75" t="s">
        <v>12</v>
      </c>
    </row>
    <row r="80" spans="13:13">
      <c r="M80" s="75" t="s">
        <v>13</v>
      </c>
    </row>
    <row r="81" spans="1:13">
      <c r="M81" s="75" t="s">
        <v>38</v>
      </c>
    </row>
    <row r="82" spans="1:13">
      <c r="A82" s="81" t="str">
        <f>CONCATENATE("The rate of offences among ",INDEX(N4:N6,B6)," in ",INDEX(M4:M83,B4)," is ",ROUNDUP(C16/E16*100,0)," per cent that among ",INDEX(N4:N6,F6)," in ",INDEX(M4:M83,F4))</f>
        <v>The rate of offences among Females in Greater Dandenong is 303 per cent that among Males in Greater Dandenong</v>
      </c>
      <c r="M82" s="75" t="s">
        <v>78</v>
      </c>
    </row>
    <row r="83" spans="1:13">
      <c r="M83" s="75" t="s">
        <v>93</v>
      </c>
    </row>
  </sheetData>
  <sheetProtection sheet="1" objects="1" scenarios="1"/>
  <mergeCells count="5">
    <mergeCell ref="A11:A24"/>
    <mergeCell ref="B1:I1"/>
    <mergeCell ref="B2:H2"/>
    <mergeCell ref="A29:H30"/>
    <mergeCell ref="I29:I30"/>
  </mergeCells>
  <pageMargins left="1.5748031496062993" right="0.70866141732283472" top="0.39370078740157483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0</xdr:col>
                    <xdr:colOff>403860</xdr:colOff>
                    <xdr:row>3</xdr:row>
                    <xdr:rowOff>0</xdr:rowOff>
                  </from>
                  <to>
                    <xdr:col>3</xdr:col>
                    <xdr:colOff>556260</xdr:colOff>
                    <xdr:row>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4</xdr:col>
                    <xdr:colOff>624840</xdr:colOff>
                    <xdr:row>2</xdr:row>
                    <xdr:rowOff>182880</xdr:rowOff>
                  </from>
                  <to>
                    <xdr:col>7</xdr:col>
                    <xdr:colOff>556260</xdr:colOff>
                    <xdr:row>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1</xdr:col>
                    <xdr:colOff>0</xdr:colOff>
                    <xdr:row>5</xdr:row>
                    <xdr:rowOff>15240</xdr:rowOff>
                  </from>
                  <to>
                    <xdr:col>2</xdr:col>
                    <xdr:colOff>571500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Drop Down 4">
              <controlPr defaultSize="0" autoLine="0" autoPict="0">
                <anchor moveWithCells="1">
                  <from>
                    <xdr:col>4</xdr:col>
                    <xdr:colOff>632460</xdr:colOff>
                    <xdr:row>4</xdr:row>
                    <xdr:rowOff>182880</xdr:rowOff>
                  </from>
                  <to>
                    <xdr:col>6</xdr:col>
                    <xdr:colOff>586740</xdr:colOff>
                    <xdr:row>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Drop Down 5">
              <controlPr defaultSize="0" autoLine="0" autoPict="0">
                <anchor moveWithCells="1">
                  <from>
                    <xdr:col>1</xdr:col>
                    <xdr:colOff>0</xdr:colOff>
                    <xdr:row>7</xdr:row>
                    <xdr:rowOff>0</xdr:rowOff>
                  </from>
                  <to>
                    <xdr:col>3</xdr:col>
                    <xdr:colOff>365760</xdr:colOff>
                    <xdr:row>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Drop Down 6">
              <controlPr defaultSize="0" autoLine="0" autoPict="0">
                <anchor moveWithCells="1">
                  <from>
                    <xdr:col>4</xdr:col>
                    <xdr:colOff>624840</xdr:colOff>
                    <xdr:row>6</xdr:row>
                    <xdr:rowOff>167640</xdr:rowOff>
                  </from>
                  <to>
                    <xdr:col>7</xdr:col>
                    <xdr:colOff>365760</xdr:colOff>
                    <xdr:row>8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A11481542</value>
    </field>
    <field name="Objective-Title">
      <value order="0">2024 Family Violence Incidents Nov 2024</value>
    </field>
    <field name="Objective-Description">
      <value order="0"/>
    </field>
    <field name="Objective-CreationStamp">
      <value order="0">2024-11-04T01:26:52Z</value>
    </field>
    <field name="Objective-IsApproved">
      <value order="0">false</value>
    </field>
    <field name="Objective-IsPublished">
      <value order="0">true</value>
    </field>
    <field name="Objective-DatePublished">
      <value order="0">2024-11-04T01:36:59Z</value>
    </field>
    <field name="Objective-ModificationStamp">
      <value order="0">2025-01-15T23:04:09Z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vA14507008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Data</vt:lpstr>
      <vt:lpstr>Family &amp; non-Family Violence</vt:lpstr>
      <vt:lpstr>Data2</vt:lpstr>
      <vt:lpstr>Family Violence by Gender</vt:lpstr>
      <vt:lpstr>Data2!Print_Area</vt:lpstr>
      <vt:lpstr>'Family &amp; non-Family Violence'!Print_Area</vt:lpstr>
      <vt:lpstr>'Family Violence by Gender'!Print_Area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ctongeren</dc:creator>
  <cp:lastModifiedBy>Hayden Brown</cp:lastModifiedBy>
  <cp:lastPrinted>2024-10-14T08:56:38Z</cp:lastPrinted>
  <dcterms:created xsi:type="dcterms:W3CDTF">2015-04-08T02:09:15Z</dcterms:created>
  <dcterms:modified xsi:type="dcterms:W3CDTF">2024-11-04T01:18:47Z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A11481542</vt:lpwstr>
  </property>
  <property fmtid="{D5CDD505-2E9C-101B-9397-08002B2CF9AE}" pid="4" name="Objective-Title">
    <vt:lpwstr>2024 Family Violence Incidents Nov 2024</vt:lpwstr>
  </property>
  <property fmtid="{D5CDD505-2E9C-101B-9397-08002B2CF9AE}" pid="5" name="Objective-Description">
    <vt:lpwstr/>
  </property>
  <property fmtid="{D5CDD505-2E9C-101B-9397-08002B2CF9AE}" pid="6" name="Objective-CreationStamp">
    <vt:filetime>2024-11-04T01:26:52Z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2024-11-04T01:36:59Z</vt:filetime>
  </property>
  <property fmtid="{D5CDD505-2E9C-101B-9397-08002B2CF9AE}" pid="10" name="Objective-ModificationStamp">
    <vt:filetime>2025-01-15T23:04:09Z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vA14507008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