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0225e41c64c4f0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Dump\"/>
    </mc:Choice>
  </mc:AlternateContent>
  <xr:revisionPtr revIDLastSave="0" documentId="8_{8AC6FDCC-31DB-4E9B-BBA0-4682B64EA72D}" xr6:coauthVersionLast="47" xr6:coauthVersionMax="47" xr10:uidLastSave="{00000000-0000-0000-0000-000000000000}"/>
  <bookViews>
    <workbookView xWindow="-110" yWindow="-110" windowWidth="19420" windowHeight="11500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29" l="1"/>
  <c r="E86" i="29"/>
  <c r="F86" i="29"/>
  <c r="C86" i="29"/>
  <c r="N6" i="29"/>
  <c r="N7" i="29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N31" i="29"/>
  <c r="N32" i="29"/>
  <c r="N33" i="29"/>
  <c r="N34" i="29"/>
  <c r="N35" i="29"/>
  <c r="N36" i="29"/>
  <c r="N37" i="29"/>
  <c r="N38" i="29"/>
  <c r="N39" i="29"/>
  <c r="N40" i="29"/>
  <c r="N41" i="29"/>
  <c r="N42" i="29"/>
  <c r="N43" i="29"/>
  <c r="N44" i="29"/>
  <c r="N45" i="29"/>
  <c r="N46" i="29"/>
  <c r="N47" i="29"/>
  <c r="N48" i="29"/>
  <c r="N49" i="29"/>
  <c r="N50" i="29"/>
  <c r="N51" i="29"/>
  <c r="N52" i="29"/>
  <c r="N53" i="29"/>
  <c r="N54" i="29"/>
  <c r="N55" i="29"/>
  <c r="N56" i="29"/>
  <c r="N57" i="29"/>
  <c r="N58" i="29"/>
  <c r="N59" i="29"/>
  <c r="N60" i="29"/>
  <c r="N61" i="29"/>
  <c r="N62" i="29"/>
  <c r="N63" i="29"/>
  <c r="N64" i="29"/>
  <c r="N65" i="29"/>
  <c r="N66" i="29"/>
  <c r="N67" i="29"/>
  <c r="N68" i="29"/>
  <c r="N69" i="29"/>
  <c r="N70" i="29"/>
  <c r="N71" i="29"/>
  <c r="N72" i="29"/>
  <c r="N73" i="29"/>
  <c r="N74" i="29"/>
  <c r="N75" i="29"/>
  <c r="N76" i="29"/>
  <c r="N77" i="29"/>
  <c r="N78" i="29"/>
  <c r="N79" i="29"/>
  <c r="N80" i="29"/>
  <c r="N81" i="29"/>
  <c r="N82" i="29"/>
  <c r="N83" i="29"/>
  <c r="N84" i="29"/>
  <c r="N85" i="29"/>
  <c r="N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M48" i="29"/>
  <c r="M49" i="29"/>
  <c r="M50" i="29"/>
  <c r="M51" i="29"/>
  <c r="M52" i="29"/>
  <c r="M53" i="29"/>
  <c r="M54" i="29"/>
  <c r="M55" i="29"/>
  <c r="M56" i="29"/>
  <c r="M57" i="29"/>
  <c r="M58" i="29"/>
  <c r="M59" i="29"/>
  <c r="M60" i="29"/>
  <c r="M61" i="29"/>
  <c r="M62" i="29"/>
  <c r="M63" i="29"/>
  <c r="M64" i="29"/>
  <c r="M65" i="29"/>
  <c r="M66" i="29"/>
  <c r="M67" i="29"/>
  <c r="M68" i="29"/>
  <c r="M69" i="29"/>
  <c r="M70" i="29"/>
  <c r="M71" i="29"/>
  <c r="M72" i="29"/>
  <c r="M73" i="29"/>
  <c r="M74" i="29"/>
  <c r="M75" i="29"/>
  <c r="M76" i="29"/>
  <c r="M77" i="29"/>
  <c r="M78" i="29"/>
  <c r="M79" i="29"/>
  <c r="M80" i="29"/>
  <c r="M81" i="29"/>
  <c r="M82" i="29"/>
  <c r="M83" i="29"/>
  <c r="M84" i="29"/>
  <c r="M85" i="29"/>
  <c r="M5" i="29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80" i="29"/>
  <c r="K80" i="29" s="1"/>
  <c r="J81" i="29"/>
  <c r="K81" i="29" s="1"/>
  <c r="J82" i="29"/>
  <c r="K82" i="29" s="1"/>
  <c r="J83" i="29"/>
  <c r="K83" i="29" s="1"/>
  <c r="J84" i="29"/>
  <c r="K84" i="29" s="1"/>
  <c r="J85" i="29"/>
  <c r="K85" i="29" s="1"/>
  <c r="J5" i="29"/>
  <c r="K5" i="29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K22" i="30" s="1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K30" i="30" s="1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K88" i="30" s="1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K94" i="30" s="1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5" i="30"/>
  <c r="K5" i="30" s="1"/>
  <c r="N5" i="2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N107" i="28"/>
  <c r="N108" i="28"/>
  <c r="N109" i="28"/>
  <c r="N110" i="28"/>
  <c r="N111" i="28"/>
  <c r="N112" i="28"/>
  <c r="N113" i="28"/>
  <c r="N114" i="28"/>
  <c r="N115" i="28"/>
  <c r="N116" i="28"/>
  <c r="N117" i="28"/>
  <c r="N118" i="28"/>
  <c r="N119" i="28"/>
  <c r="N120" i="28"/>
  <c r="N121" i="28"/>
  <c r="N122" i="28"/>
  <c r="N123" i="28"/>
  <c r="N124" i="28"/>
  <c r="N125" i="28"/>
  <c r="N126" i="28"/>
  <c r="N127" i="28"/>
  <c r="N128" i="28"/>
  <c r="N129" i="28"/>
  <c r="N130" i="28"/>
  <c r="N131" i="28"/>
  <c r="N132" i="28"/>
  <c r="N133" i="28"/>
  <c r="N134" i="28"/>
  <c r="N135" i="28"/>
  <c r="N136" i="28"/>
  <c r="N137" i="28"/>
  <c r="N138" i="28"/>
  <c r="N139" i="28"/>
  <c r="N140" i="28"/>
  <c r="N141" i="28"/>
  <c r="N142" i="28"/>
  <c r="N143" i="28"/>
  <c r="N144" i="28"/>
  <c r="N145" i="28"/>
  <c r="N146" i="28"/>
  <c r="N147" i="28"/>
  <c r="N148" i="28"/>
  <c r="N149" i="28"/>
  <c r="N150" i="28"/>
  <c r="N151" i="28"/>
  <c r="N152" i="28"/>
  <c r="N153" i="28"/>
  <c r="N154" i="28"/>
  <c r="N155" i="28"/>
  <c r="N156" i="28"/>
  <c r="N157" i="28"/>
  <c r="N158" i="28"/>
  <c r="N159" i="28"/>
  <c r="N160" i="28"/>
  <c r="N161" i="28"/>
  <c r="N162" i="28"/>
  <c r="N163" i="28"/>
  <c r="N164" i="28"/>
  <c r="N165" i="28"/>
  <c r="N166" i="28"/>
  <c r="N167" i="28"/>
  <c r="N168" i="28"/>
  <c r="N169" i="28"/>
  <c r="N170" i="28"/>
  <c r="N171" i="28"/>
  <c r="N172" i="28"/>
  <c r="N173" i="28"/>
  <c r="N174" i="28"/>
  <c r="N175" i="28"/>
  <c r="N176" i="28"/>
  <c r="N177" i="28"/>
  <c r="N178" i="28"/>
  <c r="N179" i="28"/>
  <c r="N180" i="28"/>
  <c r="N181" i="28"/>
  <c r="N182" i="28"/>
  <c r="N183" i="28"/>
  <c r="N184" i="28"/>
  <c r="N185" i="28"/>
  <c r="N186" i="28"/>
  <c r="N187" i="28"/>
  <c r="N188" i="28"/>
  <c r="N189" i="28"/>
  <c r="N190" i="28"/>
  <c r="N191" i="28"/>
  <c r="N192" i="28"/>
  <c r="N193" i="28"/>
  <c r="N194" i="28"/>
  <c r="N195" i="28"/>
  <c r="N196" i="28"/>
  <c r="N197" i="28"/>
  <c r="N198" i="28"/>
  <c r="N199" i="28"/>
  <c r="N200" i="28"/>
  <c r="N201" i="28"/>
  <c r="N202" i="28"/>
  <c r="N203" i="28"/>
  <c r="N204" i="28"/>
  <c r="N205" i="28"/>
  <c r="N206" i="28"/>
  <c r="N207" i="28"/>
  <c r="N208" i="28"/>
  <c r="N4" i="28"/>
  <c r="M5" i="28"/>
  <c r="M6" i="28"/>
  <c r="M7" i="28"/>
  <c r="M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3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2" i="28"/>
  <c r="M53" i="28"/>
  <c r="M54" i="28"/>
  <c r="M55" i="28"/>
  <c r="M56" i="28"/>
  <c r="M57" i="28"/>
  <c r="M58" i="28"/>
  <c r="M59" i="28"/>
  <c r="M60" i="28"/>
  <c r="M61" i="28"/>
  <c r="M62" i="28"/>
  <c r="M63" i="28"/>
  <c r="M64" i="28"/>
  <c r="M65" i="28"/>
  <c r="M66" i="28"/>
  <c r="M67" i="28"/>
  <c r="M68" i="28"/>
  <c r="M69" i="28"/>
  <c r="M70" i="28"/>
  <c r="M71" i="28"/>
  <c r="M72" i="28"/>
  <c r="M73" i="28"/>
  <c r="M74" i="28"/>
  <c r="M75" i="28"/>
  <c r="M76" i="28"/>
  <c r="M77" i="28"/>
  <c r="M78" i="28"/>
  <c r="M79" i="28"/>
  <c r="M80" i="28"/>
  <c r="M81" i="28"/>
  <c r="M82" i="28"/>
  <c r="M83" i="28"/>
  <c r="M84" i="28"/>
  <c r="M85" i="28"/>
  <c r="M86" i="28"/>
  <c r="M87" i="28"/>
  <c r="M88" i="28"/>
  <c r="M89" i="28"/>
  <c r="M90" i="28"/>
  <c r="M91" i="28"/>
  <c r="M92" i="28"/>
  <c r="M93" i="28"/>
  <c r="M94" i="28"/>
  <c r="M95" i="28"/>
  <c r="M96" i="28"/>
  <c r="M97" i="28"/>
  <c r="M98" i="28"/>
  <c r="M99" i="28"/>
  <c r="M100" i="28"/>
  <c r="M101" i="28"/>
  <c r="M102" i="28"/>
  <c r="M103" i="28"/>
  <c r="M104" i="28"/>
  <c r="M105" i="28"/>
  <c r="M106" i="28"/>
  <c r="M107" i="28"/>
  <c r="M108" i="28"/>
  <c r="M109" i="28"/>
  <c r="M110" i="28"/>
  <c r="M111" i="28"/>
  <c r="M112" i="28"/>
  <c r="M113" i="28"/>
  <c r="M114" i="28"/>
  <c r="M115" i="28"/>
  <c r="M116" i="28"/>
  <c r="M117" i="28"/>
  <c r="M118" i="28"/>
  <c r="M119" i="28"/>
  <c r="M120" i="28"/>
  <c r="M121" i="28"/>
  <c r="M122" i="28"/>
  <c r="M123" i="28"/>
  <c r="M124" i="28"/>
  <c r="M125" i="28"/>
  <c r="M126" i="28"/>
  <c r="M127" i="28"/>
  <c r="M128" i="28"/>
  <c r="M129" i="28"/>
  <c r="M130" i="28"/>
  <c r="M131" i="28"/>
  <c r="M132" i="28"/>
  <c r="M133" i="28"/>
  <c r="M134" i="28"/>
  <c r="M135" i="28"/>
  <c r="M136" i="28"/>
  <c r="M137" i="28"/>
  <c r="M138" i="28"/>
  <c r="M139" i="28"/>
  <c r="M140" i="28"/>
  <c r="M141" i="28"/>
  <c r="M142" i="28"/>
  <c r="M143" i="28"/>
  <c r="M144" i="28"/>
  <c r="M145" i="28"/>
  <c r="M146" i="28"/>
  <c r="M147" i="28"/>
  <c r="M148" i="28"/>
  <c r="M149" i="28"/>
  <c r="M150" i="28"/>
  <c r="M151" i="28"/>
  <c r="M152" i="28"/>
  <c r="M153" i="28"/>
  <c r="M154" i="28"/>
  <c r="M155" i="28"/>
  <c r="M156" i="28"/>
  <c r="M157" i="28"/>
  <c r="M158" i="28"/>
  <c r="M159" i="28"/>
  <c r="M160" i="28"/>
  <c r="M161" i="28"/>
  <c r="M162" i="28"/>
  <c r="M163" i="28"/>
  <c r="M164" i="28"/>
  <c r="M165" i="28"/>
  <c r="M166" i="28"/>
  <c r="M167" i="28"/>
  <c r="M168" i="28"/>
  <c r="M169" i="28"/>
  <c r="M170" i="28"/>
  <c r="M171" i="28"/>
  <c r="M172" i="28"/>
  <c r="M173" i="28"/>
  <c r="M174" i="28"/>
  <c r="M175" i="28"/>
  <c r="M176" i="28"/>
  <c r="M177" i="28"/>
  <c r="M178" i="28"/>
  <c r="M179" i="28"/>
  <c r="M180" i="28"/>
  <c r="M181" i="28"/>
  <c r="M182" i="28"/>
  <c r="M183" i="28"/>
  <c r="M184" i="28"/>
  <c r="M185" i="28"/>
  <c r="M186" i="28"/>
  <c r="M187" i="28"/>
  <c r="M188" i="28"/>
  <c r="M189" i="28"/>
  <c r="M190" i="28"/>
  <c r="M191" i="28"/>
  <c r="M192" i="28"/>
  <c r="M193" i="28"/>
  <c r="M194" i="28"/>
  <c r="M195" i="28"/>
  <c r="M196" i="28"/>
  <c r="M197" i="28"/>
  <c r="M198" i="28"/>
  <c r="M199" i="28"/>
  <c r="M200" i="28"/>
  <c r="M201" i="28"/>
  <c r="M202" i="28"/>
  <c r="M203" i="28"/>
  <c r="M204" i="28"/>
  <c r="M205" i="28"/>
  <c r="M206" i="28"/>
  <c r="M207" i="28"/>
  <c r="M208" i="28"/>
  <c r="M4" i="28"/>
  <c r="L4" i="28"/>
  <c r="L54" i="28"/>
  <c r="K5" i="28"/>
  <c r="K6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L145" i="28" s="1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L63" i="28" s="1"/>
  <c r="K64" i="28"/>
  <c r="L64" i="28" s="1"/>
  <c r="K65" i="28"/>
  <c r="K66" i="28"/>
  <c r="K67" i="28"/>
  <c r="K68" i="28"/>
  <c r="K69" i="28"/>
  <c r="K70" i="28"/>
  <c r="K71" i="28"/>
  <c r="K72" i="28"/>
  <c r="K73" i="28"/>
  <c r="K74" i="28"/>
  <c r="K75" i="28"/>
  <c r="K76" i="28"/>
  <c r="K77" i="28"/>
  <c r="K78" i="28"/>
  <c r="K79" i="28"/>
  <c r="K80" i="28"/>
  <c r="K81" i="28"/>
  <c r="K82" i="28"/>
  <c r="K83" i="28"/>
  <c r="K84" i="28"/>
  <c r="K85" i="28"/>
  <c r="K86" i="28"/>
  <c r="K87" i="28"/>
  <c r="K88" i="28"/>
  <c r="K89" i="28"/>
  <c r="K90" i="28"/>
  <c r="K91" i="28"/>
  <c r="K92" i="28"/>
  <c r="K93" i="28"/>
  <c r="K94" i="28"/>
  <c r="K95" i="28"/>
  <c r="K96" i="28"/>
  <c r="K97" i="28"/>
  <c r="K98" i="28"/>
  <c r="K99" i="28"/>
  <c r="K100" i="28"/>
  <c r="K101" i="28"/>
  <c r="K102" i="28"/>
  <c r="K103" i="28"/>
  <c r="K104" i="28"/>
  <c r="L104" i="28" s="1"/>
  <c r="K105" i="28"/>
  <c r="K106" i="28"/>
  <c r="K107" i="28"/>
  <c r="K108" i="28"/>
  <c r="K109" i="28"/>
  <c r="K110" i="28"/>
  <c r="K111" i="28"/>
  <c r="K112" i="28"/>
  <c r="K113" i="28"/>
  <c r="K114" i="28"/>
  <c r="K115" i="28"/>
  <c r="K116" i="28"/>
  <c r="K117" i="28"/>
  <c r="K118" i="28"/>
  <c r="K119" i="28"/>
  <c r="K120" i="28"/>
  <c r="K121" i="28"/>
  <c r="K122" i="28"/>
  <c r="K123" i="28"/>
  <c r="K124" i="28"/>
  <c r="K125" i="28"/>
  <c r="K126" i="28"/>
  <c r="K127" i="28"/>
  <c r="K128" i="28"/>
  <c r="K129" i="28"/>
  <c r="K130" i="28"/>
  <c r="K131" i="28"/>
  <c r="K132" i="28"/>
  <c r="K133" i="28"/>
  <c r="K134" i="28"/>
  <c r="K135" i="28"/>
  <c r="K136" i="28"/>
  <c r="K137" i="28"/>
  <c r="K138" i="28"/>
  <c r="K139" i="28"/>
  <c r="K140" i="28"/>
  <c r="K141" i="28"/>
  <c r="K142" i="28"/>
  <c r="K143" i="28"/>
  <c r="L143" i="28" s="1"/>
  <c r="K144" i="28"/>
  <c r="L144" i="28" s="1"/>
  <c r="K145" i="28"/>
  <c r="K146" i="28"/>
  <c r="K147" i="28"/>
  <c r="K148" i="28"/>
  <c r="K149" i="28"/>
  <c r="K150" i="28"/>
  <c r="K151" i="28"/>
  <c r="K152" i="28"/>
  <c r="K153" i="28"/>
  <c r="K154" i="28"/>
  <c r="K155" i="28"/>
  <c r="K156" i="28"/>
  <c r="K157" i="28"/>
  <c r="K158" i="28"/>
  <c r="K159" i="28"/>
  <c r="K160" i="28"/>
  <c r="K161" i="28"/>
  <c r="K162" i="28"/>
  <c r="K163" i="28"/>
  <c r="K164" i="28"/>
  <c r="L164" i="28" s="1"/>
  <c r="K165" i="28"/>
  <c r="K166" i="28"/>
  <c r="K167" i="28"/>
  <c r="K168" i="28"/>
  <c r="K169" i="28"/>
  <c r="K170" i="28"/>
  <c r="K171" i="28"/>
  <c r="K172" i="28"/>
  <c r="K173" i="28"/>
  <c r="K174" i="28"/>
  <c r="K175" i="28"/>
  <c r="K176" i="28"/>
  <c r="K177" i="28"/>
  <c r="K178" i="28"/>
  <c r="K179" i="28"/>
  <c r="K180" i="28"/>
  <c r="K181" i="28"/>
  <c r="K182" i="28"/>
  <c r="K183" i="28"/>
  <c r="L183" i="28" s="1"/>
  <c r="K184" i="28"/>
  <c r="K185" i="28"/>
  <c r="K186" i="28"/>
  <c r="K187" i="28"/>
  <c r="K188" i="28"/>
  <c r="K189" i="28"/>
  <c r="K190" i="28"/>
  <c r="K191" i="28"/>
  <c r="K192" i="28"/>
  <c r="K193" i="28"/>
  <c r="K194" i="28"/>
  <c r="K195" i="28"/>
  <c r="K196" i="28"/>
  <c r="K197" i="28"/>
  <c r="K198" i="28"/>
  <c r="K199" i="28"/>
  <c r="K200" i="28"/>
  <c r="K201" i="28"/>
  <c r="K202" i="28"/>
  <c r="K203" i="28"/>
  <c r="K204" i="28"/>
  <c r="L204" i="28" s="1"/>
  <c r="K205" i="28"/>
  <c r="K206" i="28"/>
  <c r="K207" i="28"/>
  <c r="K208" i="28"/>
  <c r="K4" i="28"/>
  <c r="L184" i="28"/>
  <c r="J8" i="28"/>
  <c r="J5" i="28"/>
  <c r="J6" i="28"/>
  <c r="J7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67" i="28"/>
  <c r="J68" i="28"/>
  <c r="J69" i="28"/>
  <c r="J70" i="28"/>
  <c r="J71" i="28"/>
  <c r="J72" i="28"/>
  <c r="J73" i="28"/>
  <c r="J74" i="28"/>
  <c r="J75" i="28"/>
  <c r="J76" i="28"/>
  <c r="J77" i="28"/>
  <c r="J78" i="28"/>
  <c r="J79" i="28"/>
  <c r="J80" i="28"/>
  <c r="J81" i="28"/>
  <c r="J82" i="28"/>
  <c r="J83" i="28"/>
  <c r="J84" i="28"/>
  <c r="J85" i="28"/>
  <c r="J86" i="28"/>
  <c r="J87" i="28"/>
  <c r="J88" i="28"/>
  <c r="J89" i="28"/>
  <c r="J90" i="28"/>
  <c r="J91" i="28"/>
  <c r="J92" i="28"/>
  <c r="J93" i="28"/>
  <c r="J94" i="28"/>
  <c r="J95" i="28"/>
  <c r="J96" i="28"/>
  <c r="J97" i="28"/>
  <c r="J98" i="28"/>
  <c r="J99" i="28"/>
  <c r="J100" i="28"/>
  <c r="J101" i="28"/>
  <c r="J102" i="28"/>
  <c r="J103" i="28"/>
  <c r="J104" i="28"/>
  <c r="J105" i="28"/>
  <c r="J106" i="28"/>
  <c r="J107" i="28"/>
  <c r="J108" i="28"/>
  <c r="J109" i="28"/>
  <c r="J110" i="28"/>
  <c r="J111" i="28"/>
  <c r="J112" i="28"/>
  <c r="J113" i="28"/>
  <c r="J114" i="28"/>
  <c r="J115" i="28"/>
  <c r="J116" i="28"/>
  <c r="J117" i="28"/>
  <c r="J118" i="28"/>
  <c r="J119" i="28"/>
  <c r="J120" i="28"/>
  <c r="J121" i="28"/>
  <c r="J122" i="28"/>
  <c r="J123" i="28"/>
  <c r="J124" i="28"/>
  <c r="J125" i="28"/>
  <c r="J126" i="28"/>
  <c r="J127" i="28"/>
  <c r="J128" i="28"/>
  <c r="J129" i="28"/>
  <c r="J130" i="28"/>
  <c r="J131" i="28"/>
  <c r="J132" i="28"/>
  <c r="J133" i="28"/>
  <c r="J134" i="28"/>
  <c r="J135" i="28"/>
  <c r="J136" i="28"/>
  <c r="J137" i="28"/>
  <c r="J138" i="28"/>
  <c r="J139" i="28"/>
  <c r="J140" i="28"/>
  <c r="J141" i="28"/>
  <c r="J142" i="28"/>
  <c r="J143" i="28"/>
  <c r="J144" i="28"/>
  <c r="J145" i="28"/>
  <c r="J146" i="28"/>
  <c r="J147" i="28"/>
  <c r="J148" i="28"/>
  <c r="J149" i="28"/>
  <c r="J150" i="28"/>
  <c r="J151" i="28"/>
  <c r="J152" i="28"/>
  <c r="J153" i="28"/>
  <c r="J154" i="28"/>
  <c r="J155" i="28"/>
  <c r="J156" i="28"/>
  <c r="J157" i="28"/>
  <c r="J158" i="28"/>
  <c r="J159" i="28"/>
  <c r="J160" i="28"/>
  <c r="J161" i="28"/>
  <c r="J162" i="28"/>
  <c r="J163" i="28"/>
  <c r="J164" i="28"/>
  <c r="J165" i="28"/>
  <c r="J166" i="28"/>
  <c r="J167" i="28"/>
  <c r="J168" i="28"/>
  <c r="J169" i="28"/>
  <c r="J170" i="28"/>
  <c r="J171" i="28"/>
  <c r="J172" i="28"/>
  <c r="J173" i="28"/>
  <c r="J174" i="28"/>
  <c r="J175" i="28"/>
  <c r="J176" i="28"/>
  <c r="J177" i="28"/>
  <c r="J178" i="28"/>
  <c r="J179" i="28"/>
  <c r="J180" i="28"/>
  <c r="J181" i="28"/>
  <c r="J182" i="28"/>
  <c r="J183" i="28"/>
  <c r="J184" i="28"/>
  <c r="J185" i="28"/>
  <c r="J186" i="28"/>
  <c r="J187" i="28"/>
  <c r="J188" i="28"/>
  <c r="J189" i="28"/>
  <c r="J190" i="28"/>
  <c r="J191" i="28"/>
  <c r="J192" i="28"/>
  <c r="J193" i="28"/>
  <c r="J194" i="28"/>
  <c r="J195" i="28"/>
  <c r="J196" i="28"/>
  <c r="J197" i="28"/>
  <c r="J198" i="28"/>
  <c r="J199" i="28"/>
  <c r="J200" i="28"/>
  <c r="J201" i="28"/>
  <c r="J202" i="28"/>
  <c r="J203" i="28"/>
  <c r="J204" i="28"/>
  <c r="J205" i="28"/>
  <c r="J206" i="28"/>
  <c r="J207" i="28"/>
  <c r="J208" i="28"/>
  <c r="J4" i="28"/>
  <c r="E10" i="32"/>
  <c r="E11" i="32"/>
  <c r="E9" i="32"/>
  <c r="L65" i="29" l="1"/>
  <c r="L85" i="29"/>
  <c r="L78" i="29"/>
  <c r="L74" i="29"/>
  <c r="L73" i="29"/>
  <c r="L71" i="29"/>
  <c r="L70" i="29"/>
  <c r="L68" i="29"/>
  <c r="L60" i="29"/>
  <c r="L58" i="29"/>
  <c r="L25" i="29"/>
  <c r="L52" i="29"/>
  <c r="L42" i="29"/>
  <c r="L38" i="29"/>
  <c r="L33" i="29"/>
  <c r="L28" i="29"/>
  <c r="L27" i="29"/>
  <c r="L23" i="29"/>
  <c r="L21" i="29"/>
  <c r="L13" i="29"/>
  <c r="L53" i="29"/>
  <c r="L15" i="29"/>
  <c r="L48" i="29"/>
  <c r="L8" i="29"/>
  <c r="L12" i="29"/>
  <c r="L11" i="29"/>
  <c r="L50" i="29"/>
  <c r="L30" i="29"/>
  <c r="L10" i="29"/>
  <c r="L69" i="29"/>
  <c r="L49" i="29"/>
  <c r="L29" i="29"/>
  <c r="L9" i="29"/>
  <c r="L67" i="29"/>
  <c r="L47" i="29"/>
  <c r="L7" i="29"/>
  <c r="L64" i="29"/>
  <c r="L82" i="29"/>
  <c r="L22" i="29"/>
  <c r="L62" i="29"/>
  <c r="L32" i="29"/>
  <c r="L81" i="29"/>
  <c r="L44" i="29"/>
  <c r="L79" i="29"/>
  <c r="L59" i="29"/>
  <c r="L39" i="29"/>
  <c r="L41" i="29"/>
  <c r="L26" i="29"/>
  <c r="L45" i="29"/>
  <c r="L83" i="29"/>
  <c r="L80" i="29"/>
  <c r="L40" i="29"/>
  <c r="L66" i="29"/>
  <c r="L43" i="29"/>
  <c r="L77" i="29"/>
  <c r="L57" i="29"/>
  <c r="L37" i="29"/>
  <c r="L17" i="29"/>
  <c r="L24" i="29"/>
  <c r="L31" i="29"/>
  <c r="L6" i="29"/>
  <c r="L84" i="29"/>
  <c r="L76" i="29"/>
  <c r="L56" i="29"/>
  <c r="L36" i="29"/>
  <c r="L16" i="29"/>
  <c r="L20" i="29"/>
  <c r="L72" i="29"/>
  <c r="L75" i="29"/>
  <c r="L55" i="29"/>
  <c r="L35" i="29"/>
  <c r="L19" i="29"/>
  <c r="L51" i="29"/>
  <c r="L46" i="29"/>
  <c r="L63" i="29"/>
  <c r="L5" i="29"/>
  <c r="L61" i="29"/>
  <c r="L54" i="29"/>
  <c r="L34" i="29"/>
  <c r="L14" i="29"/>
  <c r="L18" i="29"/>
  <c r="L15" i="30"/>
  <c r="L34" i="30"/>
  <c r="L14" i="30"/>
  <c r="L12" i="30"/>
  <c r="L31" i="30"/>
  <c r="L29" i="30"/>
  <c r="L89" i="30"/>
  <c r="L30" i="30"/>
  <c r="L129" i="30"/>
  <c r="L69" i="30"/>
  <c r="L49" i="30"/>
  <c r="L9" i="30"/>
  <c r="L94" i="30"/>
  <c r="L92" i="30"/>
  <c r="L91" i="30"/>
  <c r="L90" i="30"/>
  <c r="L109" i="30"/>
  <c r="L95" i="30"/>
  <c r="L98" i="30"/>
  <c r="L75" i="30"/>
  <c r="L117" i="30"/>
  <c r="L97" i="30"/>
  <c r="L77" i="30"/>
  <c r="L57" i="30"/>
  <c r="L37" i="30"/>
  <c r="L116" i="30"/>
  <c r="L96" i="30"/>
  <c r="L76" i="30"/>
  <c r="L56" i="30"/>
  <c r="L36" i="30"/>
  <c r="L16" i="30"/>
  <c r="L32" i="30"/>
  <c r="L118" i="30"/>
  <c r="L17" i="30"/>
  <c r="L78" i="30"/>
  <c r="L58" i="30"/>
  <c r="L18" i="30"/>
  <c r="L38" i="30"/>
  <c r="L110" i="30"/>
  <c r="L70" i="30"/>
  <c r="L50" i="30"/>
  <c r="L11" i="30"/>
  <c r="L10" i="30"/>
  <c r="L127" i="30"/>
  <c r="L107" i="30"/>
  <c r="L87" i="30"/>
  <c r="L67" i="30"/>
  <c r="L47" i="30"/>
  <c r="L27" i="30"/>
  <c r="L7" i="30"/>
  <c r="L126" i="30"/>
  <c r="L106" i="30"/>
  <c r="L86" i="30"/>
  <c r="L66" i="30"/>
  <c r="L46" i="30"/>
  <c r="L26" i="30"/>
  <c r="L6" i="30"/>
  <c r="L20" i="30"/>
  <c r="L100" i="30"/>
  <c r="L21" i="30"/>
  <c r="L13" i="30"/>
  <c r="L33" i="30"/>
  <c r="L53" i="30"/>
  <c r="L73" i="30"/>
  <c r="L93" i="30"/>
  <c r="L113" i="30"/>
  <c r="L74" i="30"/>
  <c r="L72" i="30"/>
  <c r="L88" i="30"/>
  <c r="L68" i="30"/>
  <c r="L28" i="30"/>
  <c r="L8" i="30"/>
  <c r="L71" i="30"/>
  <c r="L85" i="30"/>
  <c r="L65" i="30"/>
  <c r="L45" i="30"/>
  <c r="L25" i="30"/>
  <c r="L5" i="30"/>
  <c r="L55" i="30"/>
  <c r="L124" i="30"/>
  <c r="L64" i="30"/>
  <c r="L24" i="30"/>
  <c r="L54" i="30"/>
  <c r="L123" i="30"/>
  <c r="L103" i="30"/>
  <c r="L83" i="30"/>
  <c r="L63" i="30"/>
  <c r="L43" i="30"/>
  <c r="L23" i="30"/>
  <c r="L115" i="30"/>
  <c r="L52" i="30"/>
  <c r="L122" i="30"/>
  <c r="L102" i="30"/>
  <c r="L82" i="30"/>
  <c r="L62" i="30"/>
  <c r="L42" i="30"/>
  <c r="L22" i="30"/>
  <c r="L114" i="30"/>
  <c r="L51" i="30"/>
  <c r="L108" i="30"/>
  <c r="L125" i="30"/>
  <c r="L104" i="30"/>
  <c r="L121" i="30"/>
  <c r="L101" i="30"/>
  <c r="L81" i="30"/>
  <c r="L61" i="30"/>
  <c r="L41" i="30"/>
  <c r="L112" i="30"/>
  <c r="L128" i="30"/>
  <c r="L105" i="30"/>
  <c r="L44" i="30"/>
  <c r="L120" i="30"/>
  <c r="L80" i="30"/>
  <c r="L60" i="30"/>
  <c r="L40" i="30"/>
  <c r="L111" i="30"/>
  <c r="L48" i="30"/>
  <c r="L84" i="30"/>
  <c r="L119" i="30"/>
  <c r="L99" i="30"/>
  <c r="L79" i="30"/>
  <c r="L59" i="30"/>
  <c r="L39" i="30"/>
  <c r="L19" i="30"/>
  <c r="L35" i="30"/>
  <c r="L142" i="28"/>
  <c r="L158" i="28"/>
  <c r="L26" i="28"/>
  <c r="L25" i="28"/>
  <c r="L44" i="28"/>
  <c r="L123" i="28"/>
  <c r="L43" i="28"/>
  <c r="L182" i="28"/>
  <c r="L122" i="28"/>
  <c r="L11" i="28"/>
  <c r="L198" i="28"/>
  <c r="L88" i="28"/>
  <c r="L24" i="28"/>
  <c r="L203" i="28"/>
  <c r="L23" i="28"/>
  <c r="L98" i="28"/>
  <c r="L89" i="28"/>
  <c r="L105" i="28"/>
  <c r="L38" i="28"/>
  <c r="L5" i="28"/>
  <c r="L84" i="28"/>
  <c r="L103" i="28"/>
  <c r="L202" i="28"/>
  <c r="L62" i="28"/>
  <c r="L78" i="28"/>
  <c r="L124" i="28"/>
  <c r="L163" i="28"/>
  <c r="L83" i="28"/>
  <c r="L162" i="28"/>
  <c r="L58" i="28"/>
  <c r="L118" i="28"/>
  <c r="L65" i="28"/>
  <c r="L71" i="28"/>
  <c r="L161" i="28"/>
  <c r="L200" i="28"/>
  <c r="L119" i="28"/>
  <c r="L117" i="28"/>
  <c r="L42" i="28"/>
  <c r="L138" i="28"/>
  <c r="L181" i="28"/>
  <c r="L41" i="28"/>
  <c r="L40" i="28"/>
  <c r="L130" i="28"/>
  <c r="L59" i="28"/>
  <c r="L120" i="28"/>
  <c r="L139" i="28"/>
  <c r="L137" i="28"/>
  <c r="L136" i="28"/>
  <c r="L95" i="28"/>
  <c r="L165" i="28"/>
  <c r="L94" i="28"/>
  <c r="L45" i="28"/>
  <c r="L140" i="28"/>
  <c r="L56" i="28"/>
  <c r="L201" i="28"/>
  <c r="L160" i="28"/>
  <c r="L159" i="28"/>
  <c r="L57" i="28"/>
  <c r="L180" i="28"/>
  <c r="L76" i="28"/>
  <c r="L141" i="28"/>
  <c r="L21" i="28"/>
  <c r="L91" i="28"/>
  <c r="L60" i="28"/>
  <c r="L208" i="28"/>
  <c r="L179" i="28"/>
  <c r="L19" i="28"/>
  <c r="L207" i="28"/>
  <c r="L50" i="28"/>
  <c r="L206" i="28"/>
  <c r="L9" i="28"/>
  <c r="L177" i="28"/>
  <c r="L17" i="28"/>
  <c r="L87" i="28"/>
  <c r="L196" i="28"/>
  <c r="L156" i="28"/>
  <c r="L16" i="28"/>
  <c r="L47" i="28"/>
  <c r="L175" i="28"/>
  <c r="L135" i="28"/>
  <c r="L35" i="28"/>
  <c r="L125" i="28"/>
  <c r="L174" i="28"/>
  <c r="L14" i="28"/>
  <c r="L190" i="28"/>
  <c r="L70" i="28"/>
  <c r="L12" i="28"/>
  <c r="L188" i="28"/>
  <c r="L149" i="28"/>
  <c r="L109" i="28"/>
  <c r="L69" i="28"/>
  <c r="L30" i="28"/>
  <c r="L22" i="28"/>
  <c r="L121" i="28"/>
  <c r="L61" i="28"/>
  <c r="L18" i="28"/>
  <c r="L20" i="28"/>
  <c r="L51" i="28"/>
  <c r="L199" i="28"/>
  <c r="L39" i="28"/>
  <c r="L10" i="28"/>
  <c r="L128" i="28"/>
  <c r="L197" i="28"/>
  <c r="L157" i="28"/>
  <c r="L37" i="28"/>
  <c r="L205" i="28"/>
  <c r="L8" i="28"/>
  <c r="L176" i="28"/>
  <c r="L36" i="28"/>
  <c r="L7" i="28"/>
  <c r="L155" i="28"/>
  <c r="L115" i="28"/>
  <c r="L15" i="28"/>
  <c r="L85" i="28"/>
  <c r="L134" i="28"/>
  <c r="L34" i="28"/>
  <c r="L111" i="28"/>
  <c r="L189" i="28"/>
  <c r="L31" i="28"/>
  <c r="L187" i="28"/>
  <c r="L148" i="28"/>
  <c r="L108" i="28"/>
  <c r="L68" i="28"/>
  <c r="L29" i="28"/>
  <c r="L102" i="28"/>
  <c r="L178" i="28"/>
  <c r="L81" i="28"/>
  <c r="L131" i="28"/>
  <c r="L100" i="28"/>
  <c r="L170" i="28"/>
  <c r="L99" i="28"/>
  <c r="L169" i="28"/>
  <c r="L168" i="28"/>
  <c r="L49" i="28"/>
  <c r="L97" i="28"/>
  <c r="L167" i="28"/>
  <c r="L48" i="28"/>
  <c r="L116" i="28"/>
  <c r="L166" i="28"/>
  <c r="L86" i="28"/>
  <c r="L195" i="28"/>
  <c r="L75" i="28"/>
  <c r="L6" i="28"/>
  <c r="L154" i="28"/>
  <c r="L151" i="28"/>
  <c r="L150" i="28"/>
  <c r="L186" i="28"/>
  <c r="L147" i="28"/>
  <c r="L107" i="28"/>
  <c r="L67" i="28"/>
  <c r="L28" i="28"/>
  <c r="L82" i="28"/>
  <c r="L101" i="28"/>
  <c r="L171" i="28"/>
  <c r="L80" i="28"/>
  <c r="L90" i="28"/>
  <c r="L79" i="28"/>
  <c r="L129" i="28"/>
  <c r="L77" i="28"/>
  <c r="L127" i="28"/>
  <c r="L96" i="28"/>
  <c r="L126" i="28"/>
  <c r="L55" i="28"/>
  <c r="L46" i="28"/>
  <c r="L194" i="28"/>
  <c r="L114" i="28"/>
  <c r="L74" i="28"/>
  <c r="L191" i="28"/>
  <c r="L110" i="28"/>
  <c r="L185" i="28"/>
  <c r="L146" i="28"/>
  <c r="L106" i="28"/>
  <c r="L66" i="28"/>
  <c r="L27" i="28"/>
  <c r="L193" i="28"/>
  <c r="L173" i="28"/>
  <c r="L153" i="28"/>
  <c r="L133" i="28"/>
  <c r="L113" i="28"/>
  <c r="L93" i="28"/>
  <c r="L73" i="28"/>
  <c r="L53" i="28"/>
  <c r="L33" i="28"/>
  <c r="L13" i="28"/>
  <c r="L192" i="28"/>
  <c r="L172" i="28"/>
  <c r="L152" i="28"/>
  <c r="L132" i="28"/>
  <c r="L112" i="28"/>
  <c r="L92" i="28"/>
  <c r="L72" i="28"/>
  <c r="L52" i="28"/>
  <c r="L32" i="28"/>
  <c r="F9" i="32"/>
  <c r="D9" i="32" s="1"/>
  <c r="F11" i="32"/>
  <c r="D11" i="32" s="1"/>
  <c r="F10" i="32"/>
  <c r="D10" i="32" s="1"/>
  <c r="N6" i="30" l="1"/>
  <c r="N26" i="30"/>
  <c r="N46" i="30"/>
  <c r="N66" i="30"/>
  <c r="N86" i="30"/>
  <c r="N106" i="30"/>
  <c r="N126" i="30"/>
  <c r="M21" i="30"/>
  <c r="M41" i="30"/>
  <c r="M61" i="30"/>
  <c r="M81" i="30"/>
  <c r="M101" i="30"/>
  <c r="M121" i="30"/>
  <c r="N30" i="30"/>
  <c r="M86" i="30"/>
  <c r="N52" i="30"/>
  <c r="N7" i="30"/>
  <c r="N27" i="30"/>
  <c r="N47" i="30"/>
  <c r="N67" i="30"/>
  <c r="N87" i="30"/>
  <c r="N107" i="30"/>
  <c r="N127" i="30"/>
  <c r="M22" i="30"/>
  <c r="M42" i="30"/>
  <c r="M62" i="30"/>
  <c r="M82" i="30"/>
  <c r="M102" i="30"/>
  <c r="M122" i="30"/>
  <c r="N70" i="30"/>
  <c r="M105" i="30"/>
  <c r="M46" i="30"/>
  <c r="N72" i="30"/>
  <c r="N8" i="30"/>
  <c r="N28" i="30"/>
  <c r="N48" i="30"/>
  <c r="N68" i="30"/>
  <c r="N88" i="30"/>
  <c r="N108" i="30"/>
  <c r="N128" i="30"/>
  <c r="M23" i="30"/>
  <c r="M43" i="30"/>
  <c r="M63" i="30"/>
  <c r="M83" i="30"/>
  <c r="M103" i="30"/>
  <c r="M123" i="30"/>
  <c r="N50" i="30"/>
  <c r="N92" i="30"/>
  <c r="N9" i="30"/>
  <c r="N29" i="30"/>
  <c r="N49" i="30"/>
  <c r="N69" i="30"/>
  <c r="N89" i="30"/>
  <c r="N109" i="30"/>
  <c r="N129" i="30"/>
  <c r="M24" i="30"/>
  <c r="M44" i="30"/>
  <c r="M64" i="30"/>
  <c r="M84" i="30"/>
  <c r="M104" i="30"/>
  <c r="M124" i="30"/>
  <c r="N10" i="30"/>
  <c r="N90" i="30"/>
  <c r="N110" i="30"/>
  <c r="N5" i="30"/>
  <c r="M25" i="30"/>
  <c r="M45" i="30"/>
  <c r="M65" i="30"/>
  <c r="M85" i="30"/>
  <c r="M125" i="30"/>
  <c r="N31" i="30"/>
  <c r="N12" i="30"/>
  <c r="N112" i="30"/>
  <c r="M7" i="30"/>
  <c r="M27" i="30"/>
  <c r="M47" i="30"/>
  <c r="M67" i="30"/>
  <c r="M87" i="30"/>
  <c r="M107" i="30"/>
  <c r="M127" i="30"/>
  <c r="N38" i="30"/>
  <c r="M113" i="30"/>
  <c r="N39" i="30"/>
  <c r="N79" i="30"/>
  <c r="N58" i="30"/>
  <c r="N11" i="30"/>
  <c r="N51" i="30"/>
  <c r="N71" i="30"/>
  <c r="N91" i="30"/>
  <c r="N111" i="30"/>
  <c r="M6" i="30"/>
  <c r="M26" i="30"/>
  <c r="M66" i="30"/>
  <c r="M106" i="30"/>
  <c r="M126" i="30"/>
  <c r="N32" i="30"/>
  <c r="N13" i="30"/>
  <c r="N33" i="30"/>
  <c r="N53" i="30"/>
  <c r="N73" i="30"/>
  <c r="N93" i="30"/>
  <c r="N113" i="30"/>
  <c r="M8" i="30"/>
  <c r="M28" i="30"/>
  <c r="M48" i="30"/>
  <c r="M68" i="30"/>
  <c r="M88" i="30"/>
  <c r="M108" i="30"/>
  <c r="M128" i="30"/>
  <c r="N35" i="30"/>
  <c r="N36" i="30"/>
  <c r="N117" i="30"/>
  <c r="M73" i="30"/>
  <c r="N14" i="30"/>
  <c r="N34" i="30"/>
  <c r="N54" i="30"/>
  <c r="N74" i="30"/>
  <c r="N94" i="30"/>
  <c r="N114" i="30"/>
  <c r="M9" i="30"/>
  <c r="M29" i="30"/>
  <c r="M49" i="30"/>
  <c r="M69" i="30"/>
  <c r="M89" i="30"/>
  <c r="M109" i="30"/>
  <c r="M129" i="30"/>
  <c r="N15" i="30"/>
  <c r="N55" i="30"/>
  <c r="N75" i="30"/>
  <c r="N95" i="30"/>
  <c r="N115" i="30"/>
  <c r="M10" i="30"/>
  <c r="M30" i="30"/>
  <c r="M50" i="30"/>
  <c r="M70" i="30"/>
  <c r="M90" i="30"/>
  <c r="M110" i="30"/>
  <c r="M5" i="30"/>
  <c r="N16" i="30"/>
  <c r="N56" i="30"/>
  <c r="N76" i="30"/>
  <c r="N96" i="30"/>
  <c r="N116" i="30"/>
  <c r="M11" i="30"/>
  <c r="M31" i="30"/>
  <c r="M51" i="30"/>
  <c r="M71" i="30"/>
  <c r="M91" i="30"/>
  <c r="M111" i="30"/>
  <c r="N17" i="30"/>
  <c r="N37" i="30"/>
  <c r="N57" i="30"/>
  <c r="N77" i="30"/>
  <c r="N97" i="30"/>
  <c r="M12" i="30"/>
  <c r="M32" i="30"/>
  <c r="M52" i="30"/>
  <c r="M72" i="30"/>
  <c r="M92" i="30"/>
  <c r="M112" i="30"/>
  <c r="N18" i="30"/>
  <c r="N78" i="30"/>
  <c r="N98" i="30"/>
  <c r="N118" i="30"/>
  <c r="M13" i="30"/>
  <c r="M33" i="30"/>
  <c r="M53" i="30"/>
  <c r="M93" i="30"/>
  <c r="N19" i="30"/>
  <c r="N23" i="30"/>
  <c r="N43" i="30"/>
  <c r="N63" i="30"/>
  <c r="N83" i="30"/>
  <c r="N103" i="30"/>
  <c r="N123" i="30"/>
  <c r="M18" i="30"/>
  <c r="M38" i="30"/>
  <c r="M58" i="30"/>
  <c r="M78" i="30"/>
  <c r="M98" i="30"/>
  <c r="M118" i="30"/>
  <c r="N20" i="30"/>
  <c r="N85" i="30"/>
  <c r="M35" i="30"/>
  <c r="M97" i="30"/>
  <c r="M40" i="30"/>
  <c r="N21" i="30"/>
  <c r="N99" i="30"/>
  <c r="M36" i="30"/>
  <c r="M99" i="30"/>
  <c r="M115" i="30"/>
  <c r="M74" i="30"/>
  <c r="M15" i="30"/>
  <c r="M19" i="30"/>
  <c r="M95" i="30"/>
  <c r="M34" i="30"/>
  <c r="N22" i="30"/>
  <c r="N100" i="30"/>
  <c r="M37" i="30"/>
  <c r="M100" i="30"/>
  <c r="N102" i="30"/>
  <c r="N24" i="30"/>
  <c r="N101" i="30"/>
  <c r="M39" i="30"/>
  <c r="M114" i="30"/>
  <c r="N25" i="30"/>
  <c r="N40" i="30"/>
  <c r="N104" i="30"/>
  <c r="M54" i="30"/>
  <c r="M116" i="30"/>
  <c r="N41" i="30"/>
  <c r="N105" i="30"/>
  <c r="M55" i="30"/>
  <c r="M117" i="30"/>
  <c r="N45" i="30"/>
  <c r="N59" i="30"/>
  <c r="M60" i="30"/>
  <c r="N60" i="30"/>
  <c r="N61" i="30"/>
  <c r="N62" i="30"/>
  <c r="M76" i="30"/>
  <c r="N64" i="30"/>
  <c r="N65" i="30"/>
  <c r="N80" i="30"/>
  <c r="M80" i="30"/>
  <c r="N81" i="30"/>
  <c r="N82" i="30"/>
  <c r="N84" i="30"/>
  <c r="M96" i="30"/>
  <c r="N121" i="30"/>
  <c r="N125" i="30"/>
  <c r="M14" i="30"/>
  <c r="M79" i="30"/>
  <c r="M75" i="30"/>
  <c r="M16" i="30"/>
  <c r="N124" i="30"/>
  <c r="M77" i="30"/>
  <c r="M20" i="30"/>
  <c r="N42" i="30"/>
  <c r="N119" i="30"/>
  <c r="M56" i="30"/>
  <c r="M119" i="30"/>
  <c r="N44" i="30"/>
  <c r="N120" i="30"/>
  <c r="M57" i="30"/>
  <c r="M120" i="30"/>
  <c r="M59" i="30"/>
  <c r="N122" i="30"/>
  <c r="M17" i="30"/>
  <c r="M94" i="30"/>
</calcChain>
</file>

<file path=xl/sharedStrings.xml><?xml version="1.0" encoding="utf-8"?>
<sst xmlns="http://schemas.openxmlformats.org/spreadsheetml/2006/main" count="950" uniqueCount="506">
  <si>
    <t>Family</t>
  </si>
  <si>
    <t>Skilled</t>
  </si>
  <si>
    <t>Unknown</t>
  </si>
  <si>
    <t>U.S.S.R.</t>
  </si>
  <si>
    <t>Assyrian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</si>
  <si>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</si>
  <si>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</si>
  <si>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</si>
  <si>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</si>
  <si>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</si>
  <si>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</si>
  <si>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</si>
  <si>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</si>
  <si>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</si>
  <si>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</si>
  <si>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</si>
  <si>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</si>
  <si>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</si>
  <si>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</si>
  <si>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</si>
  <si>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</si>
  <si>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</si>
  <si>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</si>
  <si>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</si>
  <si>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</si>
  <si>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</si>
  <si>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</si>
  <si>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</si>
  <si>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Igbo</t>
  </si>
  <si>
    <t>Uzbek</t>
  </si>
  <si>
    <t>Azeri</t>
  </si>
  <si>
    <t>Ukrainian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</si>
  <si>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</si>
  <si>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</si>
  <si>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</si>
  <si>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</si>
  <si>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</si>
  <si>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</si>
  <si>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</si>
  <si>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</si>
  <si>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</si>
  <si>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</si>
  <si>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</si>
  <si>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</si>
  <si>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</si>
  <si>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</si>
  <si>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</si>
  <si>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</si>
  <si>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</si>
  <si>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</si>
  <si>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</si>
  <si>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</si>
  <si>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</si>
  <si>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</si>
  <si>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</si>
  <si>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</si>
  <si>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</si>
  <si>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</si>
  <si>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</si>
  <si>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</si>
  <si>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</si>
  <si>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</si>
  <si>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</si>
  <si>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</si>
  <si>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</si>
  <si>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</si>
  <si>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</si>
  <si>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</si>
  <si>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</si>
  <si>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</si>
  <si>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</si>
  <si>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</si>
  <si>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</si>
  <si>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</si>
  <si>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</si>
  <si>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</si>
  <si>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</si>
  <si>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</si>
  <si>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</si>
  <si>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</si>
  <si>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</si>
  <si>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</si>
  <si>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</si>
  <si>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</si>
  <si>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</si>
  <si>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</si>
  <si>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</si>
  <si>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</si>
  <si>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</si>
  <si>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</si>
  <si>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</si>
  <si>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</si>
  <si>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</si>
  <si>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</si>
  <si>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</si>
  <si>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</si>
  <si>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</si>
  <si>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</si>
  <si>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</si>
  <si>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Finnish</t>
  </si>
  <si>
    <t>Norwegian</t>
  </si>
  <si>
    <t>Lithuanian</t>
  </si>
  <si>
    <t>Bulgarian</t>
  </si>
  <si>
    <t>Danish</t>
  </si>
  <si>
    <t>Tulu</t>
  </si>
  <si>
    <t>Lao</t>
  </si>
  <si>
    <t>Assamese</t>
  </si>
  <si>
    <t>Ilonggo (Hiligaynon)</t>
  </si>
  <si>
    <t>Slovene</t>
  </si>
  <si>
    <t>Twi (Akan)</t>
  </si>
  <si>
    <t>Victoria</t>
  </si>
  <si>
    <t>Ilokano</t>
  </si>
  <si>
    <t>Dhivehi</t>
  </si>
  <si>
    <t>Hakka</t>
  </si>
  <si>
    <t>Burmese and Related Languages, nec</t>
  </si>
  <si>
    <t>Chin Teddim</t>
  </si>
  <si>
    <t>Kreole / Creole (African)</t>
  </si>
  <si>
    <t>Humanitarian</t>
  </si>
  <si>
    <t>Myanmar</t>
  </si>
  <si>
    <t>Kashmiri</t>
  </si>
  <si>
    <t>Bikol</t>
  </si>
  <si>
    <t>Rohinga</t>
  </si>
  <si>
    <t>Chaldaean</t>
  </si>
  <si>
    <t>Karen S'gaw</t>
  </si>
  <si>
    <t>Burundi</t>
  </si>
  <si>
    <t>Chin Falam</t>
  </si>
  <si>
    <t>Tigre</t>
  </si>
  <si>
    <t>Chin Zome</t>
  </si>
  <si>
    <t>Eastern Kayah</t>
  </si>
  <si>
    <t>Chin Mara</t>
  </si>
  <si>
    <t>Zophei</t>
  </si>
  <si>
    <t>Cameroon</t>
  </si>
  <si>
    <t>Harari</t>
  </si>
  <si>
    <t>Total</t>
  </si>
  <si>
    <t>Afghanistan</t>
  </si>
  <si>
    <t>Albania</t>
  </si>
  <si>
    <t>Algeria</t>
  </si>
  <si>
    <t>American Samoa</t>
  </si>
  <si>
    <t>Antigua And Barbuda</t>
  </si>
  <si>
    <t>Argentina</t>
  </si>
  <si>
    <t>Armenia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</si>
  <si>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</si>
  <si>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</si>
  <si>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</si>
  <si>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</si>
  <si>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</si>
  <si>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</si>
  <si>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</si>
  <si>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</si>
  <si>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</si>
  <si>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</si>
  <si>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</si>
  <si>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</si>
  <si>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</si>
  <si>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</si>
  <si>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Burma</t>
  </si>
  <si>
    <t>Cambodia</t>
  </si>
  <si>
    <t>Canada</t>
  </si>
  <si>
    <t>Chile</t>
  </si>
  <si>
    <t>China (So Stated)</t>
  </si>
  <si>
    <t>Colombia</t>
  </si>
  <si>
    <t>Costa Rica</t>
  </si>
  <si>
    <t>Cote D'Ivoire</t>
  </si>
  <si>
    <t>Croatia</t>
  </si>
  <si>
    <t>Cuba</t>
  </si>
  <si>
    <t>Cyprus</t>
  </si>
  <si>
    <t>Czech Republic</t>
  </si>
  <si>
    <t>Czechoslovakia</t>
  </si>
  <si>
    <t>Denmark</t>
  </si>
  <si>
    <t>Djibouti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</si>
  <si>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</si>
  <si>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</si>
  <si>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</si>
  <si>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</si>
  <si>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</si>
  <si>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</si>
  <si>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</si>
  <si>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</si>
  <si>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</si>
  <si>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</si>
  <si>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</si>
  <si>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</si>
  <si>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</si>
  <si>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</si>
  <si>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</si>
  <si>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</si>
  <si>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</si>
  <si>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</si>
  <si>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</si>
  <si>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</si>
  <si>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</si>
  <si>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</si>
  <si>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</si>
  <si>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</si>
  <si>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</si>
  <si>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</si>
  <si>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</si>
  <si>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</si>
  <si>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</si>
  <si>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</si>
  <si>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</si>
  <si>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</si>
  <si>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</si>
  <si>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</si>
  <si>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</si>
  <si>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</si>
  <si>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</si>
  <si>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</si>
  <si>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</si>
  <si>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</si>
  <si>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</si>
  <si>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</si>
  <si>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</si>
  <si>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</si>
  <si>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</si>
  <si>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</si>
  <si>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</si>
  <si>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</si>
  <si>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</si>
  <si>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</si>
  <si>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</si>
  <si>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</si>
  <si>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</si>
  <si>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</si>
  <si>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</si>
  <si>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</si>
  <si>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</si>
  <si>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</si>
  <si>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</si>
  <si>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</si>
  <si>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</si>
  <si>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</si>
  <si>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</si>
  <si>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</si>
  <si>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</si>
  <si>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</si>
  <si>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</si>
  <si>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</si>
  <si>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</si>
  <si>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</si>
  <si>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</si>
  <si>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</si>
  <si>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</si>
  <si>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</si>
  <si>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</si>
  <si>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</si>
  <si>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</si>
  <si>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</si>
  <si>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</si>
  <si>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</si>
  <si>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</si>
  <si>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</si>
  <si>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</si>
  <si>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</si>
  <si>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</si>
  <si>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</si>
  <si>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</si>
  <si>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</si>
  <si>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</si>
  <si>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</si>
  <si>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</si>
  <si>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</si>
  <si>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</si>
  <si>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</si>
  <si>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</si>
  <si>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</si>
  <si>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</si>
  <si>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</si>
  <si>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</si>
  <si>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</si>
  <si>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</si>
  <si>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</si>
  <si>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</si>
  <si>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</si>
  <si>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</si>
  <si>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</si>
  <si>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</si>
  <si>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</si>
  <si>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</si>
  <si>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</si>
  <si>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</si>
  <si>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</si>
  <si>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</si>
  <si>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</si>
  <si>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</si>
  <si>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</si>
  <si>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</si>
  <si>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</si>
  <si>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</si>
  <si>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</si>
  <si>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</si>
  <si>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</si>
  <si>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</si>
  <si>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</si>
  <si>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</si>
  <si>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</si>
  <si>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</si>
  <si>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</si>
  <si>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</si>
  <si>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</si>
  <si>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</si>
  <si>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Yemen Arab Republic</t>
  </si>
  <si>
    <t>Yemen, Republic Of</t>
  </si>
  <si>
    <t>Zaire</t>
  </si>
  <si>
    <t>Zambia</t>
  </si>
  <si>
    <t>Zimbabwe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</si>
  <si>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</si>
  <si>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</si>
  <si>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</si>
  <si>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</si>
  <si>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</si>
  <si>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</si>
  <si>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</si>
  <si>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</si>
  <si>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</si>
  <si>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</si>
  <si>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</si>
  <si>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</si>
  <si>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</si>
  <si>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</si>
  <si>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</si>
  <si>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</si>
  <si>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</si>
  <si>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</si>
  <si>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</si>
  <si>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</si>
  <si>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</si>
  <si>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</si>
  <si>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</si>
  <si>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</si>
  <si>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</si>
  <si>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</si>
  <si>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</si>
  <si>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</si>
  <si>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</si>
  <si>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</si>
  <si>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</si>
  <si>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</si>
  <si>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</si>
  <si>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</si>
  <si>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</si>
  <si>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</si>
  <si>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</si>
  <si>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</si>
  <si>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</si>
  <si>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</si>
  <si>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</si>
  <si>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</si>
  <si>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</si>
  <si>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</si>
  <si>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</si>
  <si>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</si>
  <si>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</si>
  <si>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</si>
  <si>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</si>
  <si>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</si>
  <si>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</si>
  <si>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</si>
  <si>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</si>
  <si>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</si>
  <si>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</si>
  <si>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</si>
  <si>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</si>
  <si>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</si>
  <si>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</si>
  <si>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</si>
  <si>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</si>
  <si>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</si>
  <si>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</si>
  <si>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</si>
  <si>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</si>
  <si>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</si>
  <si>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</si>
  <si>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</si>
  <si>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</si>
  <si>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</si>
  <si>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</si>
  <si>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</si>
  <si>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</si>
  <si>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</si>
  <si>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</si>
  <si>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</si>
  <si>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</si>
  <si>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</si>
  <si>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</si>
  <si>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</si>
  <si>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</si>
  <si>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</si>
  <si>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</si>
  <si>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</si>
  <si>
    <t/>
  </si>
  <si>
    <t>Belize</t>
  </si>
  <si>
    <t>Benin</t>
  </si>
  <si>
    <t>Bosnia And Herzegovina</t>
  </si>
  <si>
    <t>Chad</t>
  </si>
  <si>
    <t>China, Peoples Republic Of</t>
  </si>
  <si>
    <t>Congo, Dem Republic Of The</t>
  </si>
  <si>
    <t>Congo, Republic Of</t>
  </si>
  <si>
    <t>Dominican Republic</t>
  </si>
  <si>
    <t>Equatorial Guinea</t>
  </si>
  <si>
    <t>Gabon</t>
  </si>
  <si>
    <t>Germany, Fed Republic Of</t>
  </si>
  <si>
    <t>Guam</t>
  </si>
  <si>
    <t>Ireland, Republic Of</t>
  </si>
  <si>
    <t>Kampuchea</t>
  </si>
  <si>
    <t>Kiribati</t>
  </si>
  <si>
    <t>Lao Peoples Dem Republic</t>
  </si>
  <si>
    <t>Macau Special Admin Region</t>
  </si>
  <si>
    <t>Monaco</t>
  </si>
  <si>
    <t>Netherlands, Kingdom Of The</t>
  </si>
  <si>
    <t>Republic Of South Sudan</t>
  </si>
  <si>
    <t>Saint Lucia</t>
  </si>
  <si>
    <t>St Vincent &amp; The Grenadines</t>
  </si>
  <si>
    <t>Suriname</t>
  </si>
  <si>
    <t>Syrian Arab Republic</t>
  </si>
  <si>
    <t>Timor, East</t>
  </si>
  <si>
    <t>United Arab Emirates</t>
  </si>
  <si>
    <t>United States Of America</t>
  </si>
  <si>
    <t>Yugoslavia, Fed Republic Of</t>
  </si>
  <si>
    <r>
      <t xml:space="preserve">Select settlement category here </t>
    </r>
    <r>
      <rPr>
        <b/>
        <sz val="9"/>
        <color theme="1"/>
        <rFont val="Wingdings"/>
        <charset val="2"/>
      </rPr>
      <t>F</t>
    </r>
  </si>
  <si>
    <t>Birthplaces: Settlement in Victoria, 1 July 2023 to 30 June 2024</t>
  </si>
  <si>
    <t>Not Recorded</t>
  </si>
  <si>
    <t>Not stated</t>
  </si>
  <si>
    <t>OTHER LANGUAGES</t>
  </si>
  <si>
    <t>Spoken Languages: Settlement in Victoria, 1 July 2023 to 30 June 2024</t>
  </si>
  <si>
    <t xml:space="preserve">Family 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</si>
  <si>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</si>
  <si>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</si>
  <si>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</si>
  <si>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</si>
  <si>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</si>
  <si>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</si>
  <si>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</si>
  <si>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</si>
  <si>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</si>
  <si>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</si>
  <si>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</si>
  <si>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</si>
  <si>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</si>
  <si>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</si>
  <si>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</si>
  <si>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</si>
  <si>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</si>
  <si>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</si>
  <si>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</si>
  <si>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</si>
  <si>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</si>
  <si>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</si>
  <si>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</si>
  <si>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</si>
  <si>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</si>
  <si>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</si>
  <si>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</si>
  <si>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</si>
  <si>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</si>
  <si>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</si>
  <si>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</si>
  <si>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</si>
  <si>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</si>
  <si>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</si>
  <si>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</si>
  <si>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</si>
  <si>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</si>
  <si>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</si>
  <si>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</si>
  <si>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</si>
  <si>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</si>
  <si>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</si>
  <si>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</si>
  <si>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</si>
  <si>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</si>
  <si>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</si>
  <si>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</si>
  <si>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</si>
  <si>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</si>
  <si>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</si>
  <si>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</si>
  <si>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</si>
  <si>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</si>
  <si>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</si>
  <si>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</si>
  <si>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</si>
  <si>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</si>
  <si>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</si>
  <si>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</si>
  <si>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</si>
  <si>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</si>
  <si>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</si>
  <si>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</si>
  <si>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</si>
  <si>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</si>
  <si>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</si>
  <si>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</si>
  <si>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Unincorporated Vic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</si>
  <si>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</si>
  <si>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</si>
  <si>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</si>
  <si>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</si>
  <si>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</si>
  <si>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</si>
  <si>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</si>
  <si>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</si>
  <si>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</si>
  <si>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</si>
  <si>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</si>
  <si>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Municipalities: Settlement in Victoria, 1 July 2023 to 30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</si>
</sst>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b/>
      <sz val="9"/>
      <color theme="1"/>
      <name val="Wingdings"/>
      <charset val="2"/>
    </font>
    <font>
      <sz val="6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1">
    <xf numFmtId="0" fontId="0" fillId="0" borderId="0" xfId="0"/>
    <xf numFmtId="3" fontId="27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6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5" fillId="0" borderId="10" xfId="0" applyFont="1" applyBorder="1" applyProtection="1">
      <protection hidden="1"/>
    </xf>
    <xf numFmtId="0" fontId="26" fillId="0" borderId="0" xfId="0" applyFont="1" applyProtection="1">
      <protection hidden="1"/>
    </xf>
    <xf numFmtId="3" fontId="26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28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6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6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3" fontId="29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3" fontId="34" fillId="0" borderId="0" xfId="0" applyNumberFormat="1" applyFont="1" applyProtection="1"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164" fontId="26" fillId="0" borderId="0" xfId="0" applyNumberFormat="1" applyFont="1"/>
    <xf numFmtId="0" fontId="26" fillId="0" borderId="0" xfId="0" applyFont="1"/>
    <xf numFmtId="0" fontId="24" fillId="0" borderId="0" xfId="0" applyFont="1" applyAlignment="1" applyProtection="1">
      <alignment horizontal="center"/>
      <protection locked="0"/>
    </xf>
    <xf numFmtId="0" fontId="37" fillId="0" borderId="0" xfId="0" applyFont="1"/>
    <xf numFmtId="0" fontId="38" fillId="0" borderId="0" xfId="0" applyFont="1" applyAlignment="1">
      <alignment vertical="top"/>
    </xf>
    <xf numFmtId="0" fontId="39" fillId="0" borderId="0" xfId="0" applyFont="1"/>
    <xf numFmtId="0" fontId="24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Alignment="1" applyProtection="1">
      <alignment horizontal="left"/>
      <protection hidden="1"/>
    </xf>
    <xf numFmtId="0" fontId="19" fillId="0" borderId="0" xfId="0" applyFont="1" applyProtection="1">
      <protection locked="0" hidden="1"/>
    </xf>
    <xf numFmtId="0" fontId="41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6" fillId="0" borderId="10" xfId="0" applyFont="1" applyBorder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1d1d2017fec5482a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LGA!$M$5:$M$85</c:f>
              <c:strCache>
                <c:ptCount val="81"/>
                <c:pt idx="0">
                  <c:v>Casey (C)</c:v>
                </c:pt>
                <c:pt idx="1">
                  <c:v>Greater Dandenong (C)</c:v>
                </c:pt>
                <c:pt idx="2">
                  <c:v>Hume (C)</c:v>
                </c:pt>
                <c:pt idx="3">
                  <c:v>Not Recorded</c:v>
                </c:pt>
                <c:pt idx="4">
                  <c:v>Wyndham (C)</c:v>
                </c:pt>
                <c:pt idx="5">
                  <c:v>Whittlesea (C)</c:v>
                </c:pt>
                <c:pt idx="6">
                  <c:v>Greater Geelong (C)</c:v>
                </c:pt>
                <c:pt idx="7">
                  <c:v>Brimbank (C)</c:v>
                </c:pt>
                <c:pt idx="8">
                  <c:v>Melton (S)</c:v>
                </c:pt>
                <c:pt idx="9">
                  <c:v>Greater Bendigo (C)</c:v>
                </c:pt>
                <c:pt idx="10">
                  <c:v>Greater Shepparton (C)</c:v>
                </c:pt>
                <c:pt idx="11">
                  <c:v>Darebin (C)</c:v>
                </c:pt>
                <c:pt idx="12">
                  <c:v>Moreland (C)</c:v>
                </c:pt>
                <c:pt idx="13">
                  <c:v>Melbourne (C)</c:v>
                </c:pt>
                <c:pt idx="14">
                  <c:v>Whitehorse (C)</c:v>
                </c:pt>
                <c:pt idx="15">
                  <c:v>Manningham (C)</c:v>
                </c:pt>
                <c:pt idx="16">
                  <c:v>Maroondah (C)</c:v>
                </c:pt>
                <c:pt idx="17">
                  <c:v>Maribyrnong (C)</c:v>
                </c:pt>
                <c:pt idx="18">
                  <c:v>Cardinia (S)</c:v>
                </c:pt>
                <c:pt idx="19">
                  <c:v>Mildura (RC)</c:v>
                </c:pt>
                <c:pt idx="20">
                  <c:v>Monash (C)</c:v>
                </c:pt>
                <c:pt idx="21">
                  <c:v>Moonee Valley (C)</c:v>
                </c:pt>
                <c:pt idx="22">
                  <c:v>Yarra Ranges (S)</c:v>
                </c:pt>
                <c:pt idx="23">
                  <c:v>Knox (C)</c:v>
                </c:pt>
                <c:pt idx="24">
                  <c:v>Hobsons Bay (C)</c:v>
                </c:pt>
                <c:pt idx="25">
                  <c:v>Banyule (C)</c:v>
                </c:pt>
                <c:pt idx="26">
                  <c:v>Glen Eira (C)</c:v>
                </c:pt>
                <c:pt idx="27">
                  <c:v>Kingston (C)</c:v>
                </c:pt>
                <c:pt idx="28">
                  <c:v>Yarra (C)</c:v>
                </c:pt>
                <c:pt idx="29">
                  <c:v>Port Phillip (C)</c:v>
                </c:pt>
                <c:pt idx="30">
                  <c:v>Boroondara (C)</c:v>
                </c:pt>
                <c:pt idx="31">
                  <c:v>Ballarat (C)</c:v>
                </c:pt>
                <c:pt idx="32">
                  <c:v>Stonnington (C)</c:v>
                </c:pt>
                <c:pt idx="33">
                  <c:v>Bayside (C)</c:v>
                </c:pt>
                <c:pt idx="34">
                  <c:v>Hindmarsh (S)</c:v>
                </c:pt>
                <c:pt idx="35">
                  <c:v>Mitchell (S)</c:v>
                </c:pt>
                <c:pt idx="36">
                  <c:v>Horsham (RC)</c:v>
                </c:pt>
                <c:pt idx="37">
                  <c:v>Frankston (C)</c:v>
                </c:pt>
                <c:pt idx="38">
                  <c:v>Wodonga (RC)</c:v>
                </c:pt>
                <c:pt idx="39">
                  <c:v>Macedon Ranges (S)</c:v>
                </c:pt>
                <c:pt idx="40">
                  <c:v>Bass Coast (S)</c:v>
                </c:pt>
                <c:pt idx="41">
                  <c:v>Alpine (S)</c:v>
                </c:pt>
                <c:pt idx="42">
                  <c:v>South Gippsland (S)</c:v>
                </c:pt>
                <c:pt idx="43">
                  <c:v>Wellington (S)</c:v>
                </c:pt>
                <c:pt idx="44">
                  <c:v>Warrnambool (C)</c:v>
                </c:pt>
                <c:pt idx="45">
                  <c:v>Wangaratta (RC)</c:v>
                </c:pt>
                <c:pt idx="46">
                  <c:v>Swan Hill (RC)</c:v>
                </c:pt>
                <c:pt idx="47">
                  <c:v>Queenscliffe (B)</c:v>
                </c:pt>
                <c:pt idx="48">
                  <c:v>Northern Grampians (S)</c:v>
                </c:pt>
                <c:pt idx="49">
                  <c:v>Nillumbik (S)</c:v>
                </c:pt>
                <c:pt idx="50">
                  <c:v>Moyne (S)</c:v>
                </c:pt>
                <c:pt idx="51">
                  <c:v>Mornington Peninsula (S)</c:v>
                </c:pt>
                <c:pt idx="52">
                  <c:v>Moorabool (S)</c:v>
                </c:pt>
                <c:pt idx="53">
                  <c:v>Mansfield (S)</c:v>
                </c:pt>
                <c:pt idx="54">
                  <c:v>Latrobe (C)</c:v>
                </c:pt>
                <c:pt idx="55">
                  <c:v>Colac-Otway (S)</c:v>
                </c:pt>
                <c:pt idx="56">
                  <c:v>Central Goldfields (S)</c:v>
                </c:pt>
                <c:pt idx="57">
                  <c:v>Campaspe (S)</c:v>
                </c:pt>
                <c:pt idx="58">
                  <c:v>Baw Baw (S)</c:v>
                </c:pt>
                <c:pt idx="59">
                  <c:v>Ararat (RC)</c:v>
                </c:pt>
                <c:pt idx="60">
                  <c:v>Yarriambiack (S)</c:v>
                </c:pt>
                <c:pt idx="61">
                  <c:v>West Wimmera (S)</c:v>
                </c:pt>
                <c:pt idx="62">
                  <c:v>Unincorporated Vic</c:v>
                </c:pt>
                <c:pt idx="63">
                  <c:v>Towong (S)</c:v>
                </c:pt>
                <c:pt idx="64">
                  <c:v>Surf Coast (S)</c:v>
                </c:pt>
                <c:pt idx="65">
                  <c:v>Strathbogie (S)</c:v>
                </c:pt>
                <c:pt idx="66">
                  <c:v>Southern Grampians (S)</c:v>
                </c:pt>
                <c:pt idx="67">
                  <c:v>Pyrenees (S)</c:v>
                </c:pt>
                <c:pt idx="68">
                  <c:v>Murrindindi (S)</c:v>
                </c:pt>
                <c:pt idx="69">
                  <c:v>Mount Alexander (S)</c:v>
                </c:pt>
                <c:pt idx="70">
                  <c:v>Moira (S)</c:v>
                </c:pt>
                <c:pt idx="71">
                  <c:v>Loddon (S)</c:v>
                </c:pt>
                <c:pt idx="72">
                  <c:v>Indigo (S)</c:v>
                </c:pt>
                <c:pt idx="73">
                  <c:v>Hepburn (S)</c:v>
                </c:pt>
                <c:pt idx="74">
                  <c:v>Golden Plains (S)</c:v>
                </c:pt>
                <c:pt idx="75">
                  <c:v>Glenelg (S)</c:v>
                </c:pt>
                <c:pt idx="76">
                  <c:v>Gannawarra (S)</c:v>
                </c:pt>
                <c:pt idx="77">
                  <c:v>East Gippsland (S)</c:v>
                </c:pt>
                <c:pt idx="78">
                  <c:v>Corangamite (S)</c:v>
                </c:pt>
                <c:pt idx="79">
                  <c:v>Buloke (S)</c:v>
                </c:pt>
                <c:pt idx="80">
                  <c:v>Benalla (RC)</c:v>
                </c:pt>
              </c:strCache>
            </c:strRef>
          </c:cat>
          <c:val>
            <c:numRef>
              <c:f>LGA!$N$5:$N$85</c:f>
              <c:numCache>
                <c:formatCode>#,##0</c:formatCode>
                <c:ptCount val="81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905</c:v>
                </c:pt>
                <c:pt idx="4">
                  <c:v>717</c:v>
                </c:pt>
                <c:pt idx="5">
                  <c:v>464</c:v>
                </c:pt>
                <c:pt idx="6">
                  <c:v>317</c:v>
                </c:pt>
                <c:pt idx="7">
                  <c:v>295</c:v>
                </c:pt>
                <c:pt idx="8">
                  <c:v>286</c:v>
                </c:pt>
                <c:pt idx="9">
                  <c:v>194</c:v>
                </c:pt>
                <c:pt idx="10">
                  <c:v>146</c:v>
                </c:pt>
                <c:pt idx="11">
                  <c:v>125</c:v>
                </c:pt>
                <c:pt idx="12">
                  <c:v>105</c:v>
                </c:pt>
                <c:pt idx="13">
                  <c:v>104</c:v>
                </c:pt>
                <c:pt idx="14">
                  <c:v>102</c:v>
                </c:pt>
                <c:pt idx="15">
                  <c:v>102</c:v>
                </c:pt>
                <c:pt idx="16">
                  <c:v>101</c:v>
                </c:pt>
                <c:pt idx="17">
                  <c:v>95</c:v>
                </c:pt>
                <c:pt idx="18">
                  <c:v>91</c:v>
                </c:pt>
                <c:pt idx="19">
                  <c:v>79</c:v>
                </c:pt>
                <c:pt idx="20">
                  <c:v>66</c:v>
                </c:pt>
                <c:pt idx="21">
                  <c:v>52</c:v>
                </c:pt>
                <c:pt idx="22">
                  <c:v>49</c:v>
                </c:pt>
                <c:pt idx="23">
                  <c:v>42</c:v>
                </c:pt>
                <c:pt idx="24">
                  <c:v>36</c:v>
                </c:pt>
                <c:pt idx="25">
                  <c:v>32</c:v>
                </c:pt>
                <c:pt idx="26">
                  <c:v>27</c:v>
                </c:pt>
                <c:pt idx="27">
                  <c:v>26</c:v>
                </c:pt>
                <c:pt idx="28">
                  <c:v>21</c:v>
                </c:pt>
                <c:pt idx="29">
                  <c:v>17</c:v>
                </c:pt>
                <c:pt idx="30">
                  <c:v>16</c:v>
                </c:pt>
                <c:pt idx="31">
                  <c:v>14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8</c:v>
                </c:pt>
                <c:pt idx="39">
                  <c:v>8</c:v>
                </c:pt>
                <c:pt idx="40">
                  <c:v>6</c:v>
                </c:pt>
                <c:pt idx="41">
                  <c:v>6</c:v>
                </c:pt>
                <c:pt idx="42">
                  <c:v>5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Birthplaces!$M$4:$M$208</c:f>
              <c:strCache>
                <c:ptCount val="205"/>
                <c:pt idx="0">
                  <c:v>India</c:v>
                </c:pt>
                <c:pt idx="1">
                  <c:v>China, Peoples Republic Of</c:v>
                </c:pt>
                <c:pt idx="2">
                  <c:v>Vietnam</c:v>
                </c:pt>
                <c:pt idx="3">
                  <c:v>Afghanistan</c:v>
                </c:pt>
                <c:pt idx="4">
                  <c:v>Philippines</c:v>
                </c:pt>
                <c:pt idx="5">
                  <c:v>Pakistan</c:v>
                </c:pt>
                <c:pt idx="6">
                  <c:v>United Kingdom</c:v>
                </c:pt>
                <c:pt idx="7">
                  <c:v>Thailand</c:v>
                </c:pt>
                <c:pt idx="8">
                  <c:v>Sri Lanka</c:v>
                </c:pt>
                <c:pt idx="9">
                  <c:v>United States Of America</c:v>
                </c:pt>
                <c:pt idx="10">
                  <c:v>Cambodia</c:v>
                </c:pt>
                <c:pt idx="11">
                  <c:v>Malaysia</c:v>
                </c:pt>
                <c:pt idx="12">
                  <c:v>Colombia</c:v>
                </c:pt>
                <c:pt idx="13">
                  <c:v>Indonesia</c:v>
                </c:pt>
                <c:pt idx="14">
                  <c:v>Lebanon</c:v>
                </c:pt>
                <c:pt idx="15">
                  <c:v>Iran</c:v>
                </c:pt>
                <c:pt idx="16">
                  <c:v>Taiwan</c:v>
                </c:pt>
                <c:pt idx="17">
                  <c:v>Brazil</c:v>
                </c:pt>
                <c:pt idx="18">
                  <c:v>Japan</c:v>
                </c:pt>
                <c:pt idx="19">
                  <c:v>Ethiopia</c:v>
                </c:pt>
                <c:pt idx="20">
                  <c:v>Nepal</c:v>
                </c:pt>
                <c:pt idx="21">
                  <c:v>Canada</c:v>
                </c:pt>
                <c:pt idx="22">
                  <c:v>Korea, South</c:v>
                </c:pt>
                <c:pt idx="23">
                  <c:v>Hksar Of The Prc</c:v>
                </c:pt>
                <c:pt idx="24">
                  <c:v>Turkey</c:v>
                </c:pt>
                <c:pt idx="25">
                  <c:v>Italy</c:v>
                </c:pt>
                <c:pt idx="26">
                  <c:v>France</c:v>
                </c:pt>
                <c:pt idx="27">
                  <c:v>Myanmar</c:v>
                </c:pt>
                <c:pt idx="28">
                  <c:v>Germany</c:v>
                </c:pt>
                <c:pt idx="29">
                  <c:v>Singapore</c:v>
                </c:pt>
                <c:pt idx="30">
                  <c:v>Iraq</c:v>
                </c:pt>
                <c:pt idx="31">
                  <c:v>Bangladesh</c:v>
                </c:pt>
                <c:pt idx="32">
                  <c:v>South Africa</c:v>
                </c:pt>
                <c:pt idx="33">
                  <c:v>Ireland, Republic Of</c:v>
                </c:pt>
                <c:pt idx="34">
                  <c:v>Russian Federation</c:v>
                </c:pt>
                <c:pt idx="35">
                  <c:v>Chile</c:v>
                </c:pt>
                <c:pt idx="36">
                  <c:v>Nigeria</c:v>
                </c:pt>
                <c:pt idx="37">
                  <c:v>England</c:v>
                </c:pt>
                <c:pt idx="38">
                  <c:v>Kenya</c:v>
                </c:pt>
                <c:pt idx="39">
                  <c:v>Fiji</c:v>
                </c:pt>
                <c:pt idx="40">
                  <c:v>Somalia</c:v>
                </c:pt>
                <c:pt idx="41">
                  <c:v>Mexico</c:v>
                </c:pt>
                <c:pt idx="42">
                  <c:v>Ukraine</c:v>
                </c:pt>
                <c:pt idx="43">
                  <c:v>Syrian Arab Republic</c:v>
                </c:pt>
                <c:pt idx="44">
                  <c:v>Australia</c:v>
                </c:pt>
                <c:pt idx="45">
                  <c:v>Mauritius</c:v>
                </c:pt>
                <c:pt idx="46">
                  <c:v>Greece</c:v>
                </c:pt>
                <c:pt idx="47">
                  <c:v>Argentina</c:v>
                </c:pt>
                <c:pt idx="48">
                  <c:v>Netherlands, Kingdom Of The</c:v>
                </c:pt>
                <c:pt idx="49">
                  <c:v>Spain</c:v>
                </c:pt>
                <c:pt idx="50">
                  <c:v>Zimbabwe</c:v>
                </c:pt>
                <c:pt idx="51">
                  <c:v>Egypt</c:v>
                </c:pt>
                <c:pt idx="52">
                  <c:v>Poland</c:v>
                </c:pt>
                <c:pt idx="53">
                  <c:v>Scotland</c:v>
                </c:pt>
                <c:pt idx="54">
                  <c:v>Albania</c:v>
                </c:pt>
                <c:pt idx="55">
                  <c:v>Sweden</c:v>
                </c:pt>
                <c:pt idx="56">
                  <c:v>Saudi Arabia</c:v>
                </c:pt>
                <c:pt idx="57">
                  <c:v>United Arab Emirates</c:v>
                </c:pt>
                <c:pt idx="58">
                  <c:v>Ghana</c:v>
                </c:pt>
                <c:pt idx="59">
                  <c:v>Peru</c:v>
                </c:pt>
                <c:pt idx="60">
                  <c:v>Sudan</c:v>
                </c:pt>
                <c:pt idx="61">
                  <c:v>Israel</c:v>
                </c:pt>
                <c:pt idx="62">
                  <c:v>Unknown</c:v>
                </c:pt>
                <c:pt idx="63">
                  <c:v>U.S.S.R.</c:v>
                </c:pt>
                <c:pt idx="64">
                  <c:v>Jordan</c:v>
                </c:pt>
                <c:pt idx="65">
                  <c:v>Venezuela</c:v>
                </c:pt>
                <c:pt idx="66">
                  <c:v>Serbia</c:v>
                </c:pt>
                <c:pt idx="67">
                  <c:v>Republic Of South Sudan</c:v>
                </c:pt>
                <c:pt idx="68">
                  <c:v>Belgium</c:v>
                </c:pt>
                <c:pt idx="69">
                  <c:v>Morocco</c:v>
                </c:pt>
                <c:pt idx="70">
                  <c:v>Lao Peoples Dem Republic</c:v>
                </c:pt>
                <c:pt idx="71">
                  <c:v>Tonga</c:v>
                </c:pt>
                <c:pt idx="72">
                  <c:v>Northern Ireland</c:v>
                </c:pt>
                <c:pt idx="73">
                  <c:v>Romania</c:v>
                </c:pt>
                <c:pt idx="74">
                  <c:v>Eritrea</c:v>
                </c:pt>
                <c:pt idx="75">
                  <c:v>Finland</c:v>
                </c:pt>
                <c:pt idx="76">
                  <c:v>Switzerland</c:v>
                </c:pt>
                <c:pt idx="77">
                  <c:v>Norway</c:v>
                </c:pt>
                <c:pt idx="78">
                  <c:v>Bosnia And Herzegovina</c:v>
                </c:pt>
                <c:pt idx="79">
                  <c:v>Liberia</c:v>
                </c:pt>
                <c:pt idx="80">
                  <c:v>Uganda</c:v>
                </c:pt>
                <c:pt idx="81">
                  <c:v>Lithuania</c:v>
                </c:pt>
                <c:pt idx="82">
                  <c:v>Kazakhstan</c:v>
                </c:pt>
                <c:pt idx="83">
                  <c:v>Denmark</c:v>
                </c:pt>
                <c:pt idx="84">
                  <c:v>Slovakia</c:v>
                </c:pt>
                <c:pt idx="85">
                  <c:v>Samoa</c:v>
                </c:pt>
                <c:pt idx="86">
                  <c:v>Portugal</c:v>
                </c:pt>
                <c:pt idx="87">
                  <c:v>Kuwait</c:v>
                </c:pt>
                <c:pt idx="88">
                  <c:v>Estonia</c:v>
                </c:pt>
                <c:pt idx="89">
                  <c:v>El Salvador</c:v>
                </c:pt>
                <c:pt idx="90">
                  <c:v>Ecuador</c:v>
                </c:pt>
                <c:pt idx="91">
                  <c:v>Hungary</c:v>
                </c:pt>
                <c:pt idx="92">
                  <c:v>Wales</c:v>
                </c:pt>
                <c:pt idx="93">
                  <c:v>Sierra Leone</c:v>
                </c:pt>
                <c:pt idx="94">
                  <c:v>Cyprus</c:v>
                </c:pt>
                <c:pt idx="95">
                  <c:v>Croatia</c:v>
                </c:pt>
                <c:pt idx="96">
                  <c:v>Algeria</c:v>
                </c:pt>
                <c:pt idx="97">
                  <c:v>New Zealand</c:v>
                </c:pt>
                <c:pt idx="98">
                  <c:v>Belarus</c:v>
                </c:pt>
                <c:pt idx="99">
                  <c:v>Papua New Guinea</c:v>
                </c:pt>
                <c:pt idx="100">
                  <c:v>Kosovo</c:v>
                </c:pt>
                <c:pt idx="101">
                  <c:v>Zambia</c:v>
                </c:pt>
                <c:pt idx="102">
                  <c:v>Timor-Leste</c:v>
                </c:pt>
                <c:pt idx="103">
                  <c:v>Fyr Macedonia</c:v>
                </c:pt>
                <c:pt idx="104">
                  <c:v>Cuba</c:v>
                </c:pt>
                <c:pt idx="105">
                  <c:v>Bulgaria</c:v>
                </c:pt>
                <c:pt idx="106">
                  <c:v>Yemen, Republic Of</c:v>
                </c:pt>
                <c:pt idx="107">
                  <c:v>German Democratic Republic</c:v>
                </c:pt>
                <c:pt idx="108">
                  <c:v>Congo, Dem Republic Of The</c:v>
                </c:pt>
                <c:pt idx="109">
                  <c:v>Austria</c:v>
                </c:pt>
                <c:pt idx="110">
                  <c:v>Uzbekistan</c:v>
                </c:pt>
                <c:pt idx="111">
                  <c:v>Libya</c:v>
                </c:pt>
                <c:pt idx="112">
                  <c:v>Jamaica</c:v>
                </c:pt>
                <c:pt idx="113">
                  <c:v>Czech Republic</c:v>
                </c:pt>
                <c:pt idx="114">
                  <c:v>Tanzania</c:v>
                </c:pt>
                <c:pt idx="115">
                  <c:v>Qatar</c:v>
                </c:pt>
                <c:pt idx="116">
                  <c:v>Moldova</c:v>
                </c:pt>
                <c:pt idx="117">
                  <c:v>Georgia</c:v>
                </c:pt>
                <c:pt idx="118">
                  <c:v>Tunisia</c:v>
                </c:pt>
                <c:pt idx="119">
                  <c:v>Slovenia</c:v>
                </c:pt>
                <c:pt idx="120">
                  <c:v>Romania Pre 1/2/2002</c:v>
                </c:pt>
                <c:pt idx="121">
                  <c:v>Oman</c:v>
                </c:pt>
                <c:pt idx="122">
                  <c:v>Bahrain</c:v>
                </c:pt>
                <c:pt idx="123">
                  <c:v>Panama</c:v>
                </c:pt>
                <c:pt idx="124">
                  <c:v>Palestinian Authority</c:v>
                </c:pt>
                <c:pt idx="125">
                  <c:v>New Caledonia</c:v>
                </c:pt>
                <c:pt idx="126">
                  <c:v>Montenegro</c:v>
                </c:pt>
                <c:pt idx="127">
                  <c:v>Mongolia</c:v>
                </c:pt>
                <c:pt idx="128">
                  <c:v>Guatemala</c:v>
                </c:pt>
                <c:pt idx="129">
                  <c:v>Cameroon</c:v>
                </c:pt>
                <c:pt idx="130">
                  <c:v>Burundi</c:v>
                </c:pt>
                <c:pt idx="131">
                  <c:v>Zaire</c:v>
                </c:pt>
                <c:pt idx="132">
                  <c:v>Yugoslavia, Fed Republic Of</c:v>
                </c:pt>
                <c:pt idx="133">
                  <c:v>Vietnam, South</c:v>
                </c:pt>
                <c:pt idx="134">
                  <c:v>Vanuatu</c:v>
                </c:pt>
                <c:pt idx="135">
                  <c:v>Uruguay</c:v>
                </c:pt>
                <c:pt idx="136">
                  <c:v>Turkmenistan</c:v>
                </c:pt>
                <c:pt idx="137">
                  <c:v>Trinidad And Tobago</c:v>
                </c:pt>
                <c:pt idx="138">
                  <c:v>Timor, East</c:v>
                </c:pt>
                <c:pt idx="139">
                  <c:v>Tibet (So Stated)</c:v>
                </c:pt>
                <c:pt idx="140">
                  <c:v>Tajikistan</c:v>
                </c:pt>
                <c:pt idx="141">
                  <c:v>St Vincent &amp; The Grenadines</c:v>
                </c:pt>
                <c:pt idx="142">
                  <c:v>Solomon Islands</c:v>
                </c:pt>
                <c:pt idx="143">
                  <c:v>Seychelles</c:v>
                </c:pt>
                <c:pt idx="144">
                  <c:v>Senegal</c:v>
                </c:pt>
                <c:pt idx="145">
                  <c:v>Rwanda</c:v>
                </c:pt>
                <c:pt idx="146">
                  <c:v>Puerto Rico</c:v>
                </c:pt>
                <c:pt idx="147">
                  <c:v>Paraguay</c:v>
                </c:pt>
                <c:pt idx="148">
                  <c:v>Nicaragua</c:v>
                </c:pt>
                <c:pt idx="149">
                  <c:v>Nauru</c:v>
                </c:pt>
                <c:pt idx="150">
                  <c:v>Namibia</c:v>
                </c:pt>
                <c:pt idx="151">
                  <c:v>Mozambique</c:v>
                </c:pt>
                <c:pt idx="152">
                  <c:v>Malta</c:v>
                </c:pt>
                <c:pt idx="153">
                  <c:v>Mali</c:v>
                </c:pt>
                <c:pt idx="154">
                  <c:v>Maldives</c:v>
                </c:pt>
                <c:pt idx="155">
                  <c:v>Malawi</c:v>
                </c:pt>
                <c:pt idx="156">
                  <c:v>Madagascar</c:v>
                </c:pt>
                <c:pt idx="157">
                  <c:v>Macau Special Admin Region</c:v>
                </c:pt>
                <c:pt idx="158">
                  <c:v>Macau</c:v>
                </c:pt>
                <c:pt idx="159">
                  <c:v>Latvia</c:v>
                </c:pt>
                <c:pt idx="160">
                  <c:v>Kyrgyzstan</c:v>
                </c:pt>
                <c:pt idx="161">
                  <c:v>Korea, North</c:v>
                </c:pt>
                <c:pt idx="162">
                  <c:v>Korea (So Stated)</c:v>
                </c:pt>
                <c:pt idx="163">
                  <c:v>Kampuchea</c:v>
                </c:pt>
                <c:pt idx="164">
                  <c:v>Jersey</c:v>
                </c:pt>
                <c:pt idx="165">
                  <c:v>Isle Of Man</c:v>
                </c:pt>
                <c:pt idx="166">
                  <c:v>Iceland</c:v>
                </c:pt>
                <c:pt idx="167">
                  <c:v>Honduras</c:v>
                </c:pt>
                <c:pt idx="168">
                  <c:v>Guyana</c:v>
                </c:pt>
                <c:pt idx="169">
                  <c:v>Guinea</c:v>
                </c:pt>
                <c:pt idx="170">
                  <c:v>Guernsey</c:v>
                </c:pt>
                <c:pt idx="171">
                  <c:v>Guam</c:v>
                </c:pt>
                <c:pt idx="172">
                  <c:v>Germany, Fed Republic Of</c:v>
                </c:pt>
                <c:pt idx="173">
                  <c:v>Gambia</c:v>
                </c:pt>
                <c:pt idx="174">
                  <c:v>Gabon</c:v>
                </c:pt>
                <c:pt idx="175">
                  <c:v>French Polynesia</c:v>
                </c:pt>
                <c:pt idx="176">
                  <c:v>Equatorial Guinea</c:v>
                </c:pt>
                <c:pt idx="177">
                  <c:v>Dominican Republic</c:v>
                </c:pt>
                <c:pt idx="178">
                  <c:v>Djibouti</c:v>
                </c:pt>
                <c:pt idx="179">
                  <c:v>Czechoslovakia</c:v>
                </c:pt>
                <c:pt idx="180">
                  <c:v>Costa Rica</c:v>
                </c:pt>
                <c:pt idx="181">
                  <c:v>Congo, Republic Of</c:v>
                </c:pt>
                <c:pt idx="182">
                  <c:v>China (So Stated)</c:v>
                </c:pt>
                <c:pt idx="183">
                  <c:v>Burma</c:v>
                </c:pt>
                <c:pt idx="184">
                  <c:v>Brunei Darussalam</c:v>
                </c:pt>
                <c:pt idx="185">
                  <c:v>Botswana</c:v>
                </c:pt>
                <c:pt idx="186">
                  <c:v>Bolivia</c:v>
                </c:pt>
                <c:pt idx="187">
                  <c:v>Bhutan</c:v>
                </c:pt>
                <c:pt idx="188">
                  <c:v>Benin</c:v>
                </c:pt>
                <c:pt idx="189">
                  <c:v>Belize</c:v>
                </c:pt>
                <c:pt idx="190">
                  <c:v>Barbados</c:v>
                </c:pt>
                <c:pt idx="191">
                  <c:v>Azerbaijan</c:v>
                </c:pt>
                <c:pt idx="192">
                  <c:v>Armenia</c:v>
                </c:pt>
                <c:pt idx="193">
                  <c:v>American Samoa</c:v>
                </c:pt>
                <c:pt idx="194">
                  <c:v>Yemen Arab Republic</c:v>
                </c:pt>
                <c:pt idx="195">
                  <c:v>Suriname</c:v>
                </c:pt>
                <c:pt idx="196">
                  <c:v>Saint Lucia</c:v>
                </c:pt>
                <c:pt idx="197">
                  <c:v>Reunion</c:v>
                </c:pt>
                <c:pt idx="198">
                  <c:v>Monaco</c:v>
                </c:pt>
                <c:pt idx="199">
                  <c:v>Luxembourg</c:v>
                </c:pt>
                <c:pt idx="200">
                  <c:v>Kiribati</c:v>
                </c:pt>
                <c:pt idx="201">
                  <c:v>Haiti</c:v>
                </c:pt>
                <c:pt idx="202">
                  <c:v>Cote D'Ivoire</c:v>
                </c:pt>
                <c:pt idx="203">
                  <c:v>Chad</c:v>
                </c:pt>
                <c:pt idx="204">
                  <c:v>Antigua And Barbuda</c:v>
                </c:pt>
              </c:strCache>
            </c:strRef>
          </c:cat>
          <c:val>
            <c:numRef>
              <c:f>Birthplaces!$N$4:$N$208</c:f>
              <c:numCache>
                <c:formatCode>General</c:formatCode>
                <c:ptCount val="205"/>
                <c:pt idx="0">
                  <c:v>3493</c:v>
                </c:pt>
                <c:pt idx="1">
                  <c:v>3434</c:v>
                </c:pt>
                <c:pt idx="2">
                  <c:v>2339</c:v>
                </c:pt>
                <c:pt idx="3">
                  <c:v>1973</c:v>
                </c:pt>
                <c:pt idx="4">
                  <c:v>1460</c:v>
                </c:pt>
                <c:pt idx="5">
                  <c:v>1315</c:v>
                </c:pt>
                <c:pt idx="6">
                  <c:v>922</c:v>
                </c:pt>
                <c:pt idx="7">
                  <c:v>875</c:v>
                </c:pt>
                <c:pt idx="8">
                  <c:v>713</c:v>
                </c:pt>
                <c:pt idx="9">
                  <c:v>650</c:v>
                </c:pt>
                <c:pt idx="10">
                  <c:v>605</c:v>
                </c:pt>
                <c:pt idx="11">
                  <c:v>600</c:v>
                </c:pt>
                <c:pt idx="12">
                  <c:v>531</c:v>
                </c:pt>
                <c:pt idx="13">
                  <c:v>483</c:v>
                </c:pt>
                <c:pt idx="14">
                  <c:v>460</c:v>
                </c:pt>
                <c:pt idx="15">
                  <c:v>367</c:v>
                </c:pt>
                <c:pt idx="16">
                  <c:v>294</c:v>
                </c:pt>
                <c:pt idx="17">
                  <c:v>293</c:v>
                </c:pt>
                <c:pt idx="18">
                  <c:v>287</c:v>
                </c:pt>
                <c:pt idx="19">
                  <c:v>275</c:v>
                </c:pt>
                <c:pt idx="20">
                  <c:v>265</c:v>
                </c:pt>
                <c:pt idx="21">
                  <c:v>262</c:v>
                </c:pt>
                <c:pt idx="22">
                  <c:v>260</c:v>
                </c:pt>
                <c:pt idx="23">
                  <c:v>251</c:v>
                </c:pt>
                <c:pt idx="24">
                  <c:v>234</c:v>
                </c:pt>
                <c:pt idx="25">
                  <c:v>226</c:v>
                </c:pt>
                <c:pt idx="26">
                  <c:v>217</c:v>
                </c:pt>
                <c:pt idx="27">
                  <c:v>215</c:v>
                </c:pt>
                <c:pt idx="28">
                  <c:v>207</c:v>
                </c:pt>
                <c:pt idx="29">
                  <c:v>179</c:v>
                </c:pt>
                <c:pt idx="30">
                  <c:v>150</c:v>
                </c:pt>
                <c:pt idx="31">
                  <c:v>147</c:v>
                </c:pt>
                <c:pt idx="32">
                  <c:v>146</c:v>
                </c:pt>
                <c:pt idx="33">
                  <c:v>145</c:v>
                </c:pt>
                <c:pt idx="34">
                  <c:v>125</c:v>
                </c:pt>
                <c:pt idx="35">
                  <c:v>123</c:v>
                </c:pt>
                <c:pt idx="36">
                  <c:v>110</c:v>
                </c:pt>
                <c:pt idx="37">
                  <c:v>107</c:v>
                </c:pt>
                <c:pt idx="38">
                  <c:v>106</c:v>
                </c:pt>
                <c:pt idx="39">
                  <c:v>103</c:v>
                </c:pt>
                <c:pt idx="40">
                  <c:v>100</c:v>
                </c:pt>
                <c:pt idx="41">
                  <c:v>97</c:v>
                </c:pt>
                <c:pt idx="42">
                  <c:v>88</c:v>
                </c:pt>
                <c:pt idx="43">
                  <c:v>86</c:v>
                </c:pt>
                <c:pt idx="44">
                  <c:v>85</c:v>
                </c:pt>
                <c:pt idx="45">
                  <c:v>83</c:v>
                </c:pt>
                <c:pt idx="46">
                  <c:v>81</c:v>
                </c:pt>
                <c:pt idx="47">
                  <c:v>80</c:v>
                </c:pt>
                <c:pt idx="48">
                  <c:v>75</c:v>
                </c:pt>
                <c:pt idx="49">
                  <c:v>72</c:v>
                </c:pt>
                <c:pt idx="50">
                  <c:v>71</c:v>
                </c:pt>
                <c:pt idx="51">
                  <c:v>65</c:v>
                </c:pt>
                <c:pt idx="52">
                  <c:v>63</c:v>
                </c:pt>
                <c:pt idx="53">
                  <c:v>62</c:v>
                </c:pt>
                <c:pt idx="54">
                  <c:v>58</c:v>
                </c:pt>
                <c:pt idx="55">
                  <c:v>57</c:v>
                </c:pt>
                <c:pt idx="56">
                  <c:v>56</c:v>
                </c:pt>
                <c:pt idx="57">
                  <c:v>54</c:v>
                </c:pt>
                <c:pt idx="58">
                  <c:v>53</c:v>
                </c:pt>
                <c:pt idx="59">
                  <c:v>52</c:v>
                </c:pt>
                <c:pt idx="60">
                  <c:v>51</c:v>
                </c:pt>
                <c:pt idx="61">
                  <c:v>46</c:v>
                </c:pt>
                <c:pt idx="62">
                  <c:v>37</c:v>
                </c:pt>
                <c:pt idx="63">
                  <c:v>37</c:v>
                </c:pt>
                <c:pt idx="64">
                  <c:v>36</c:v>
                </c:pt>
                <c:pt idx="65">
                  <c:v>34</c:v>
                </c:pt>
                <c:pt idx="66">
                  <c:v>33</c:v>
                </c:pt>
                <c:pt idx="67">
                  <c:v>31</c:v>
                </c:pt>
                <c:pt idx="68">
                  <c:v>30</c:v>
                </c:pt>
                <c:pt idx="69">
                  <c:v>29</c:v>
                </c:pt>
                <c:pt idx="70">
                  <c:v>29</c:v>
                </c:pt>
                <c:pt idx="71">
                  <c:v>28</c:v>
                </c:pt>
                <c:pt idx="72">
                  <c:v>28</c:v>
                </c:pt>
                <c:pt idx="73">
                  <c:v>26</c:v>
                </c:pt>
                <c:pt idx="74">
                  <c:v>24</c:v>
                </c:pt>
                <c:pt idx="75">
                  <c:v>22</c:v>
                </c:pt>
                <c:pt idx="76">
                  <c:v>21</c:v>
                </c:pt>
                <c:pt idx="77">
                  <c:v>21</c:v>
                </c:pt>
                <c:pt idx="78">
                  <c:v>21</c:v>
                </c:pt>
                <c:pt idx="79">
                  <c:v>19</c:v>
                </c:pt>
                <c:pt idx="80">
                  <c:v>18</c:v>
                </c:pt>
                <c:pt idx="81">
                  <c:v>18</c:v>
                </c:pt>
                <c:pt idx="82">
                  <c:v>18</c:v>
                </c:pt>
                <c:pt idx="83">
                  <c:v>18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16</c:v>
                </c:pt>
                <c:pt idx="92">
                  <c:v>15</c:v>
                </c:pt>
                <c:pt idx="93">
                  <c:v>14</c:v>
                </c:pt>
                <c:pt idx="94">
                  <c:v>14</c:v>
                </c:pt>
                <c:pt idx="95">
                  <c:v>14</c:v>
                </c:pt>
                <c:pt idx="96">
                  <c:v>14</c:v>
                </c:pt>
                <c:pt idx="97">
                  <c:v>13</c:v>
                </c:pt>
                <c:pt idx="98">
                  <c:v>13</c:v>
                </c:pt>
                <c:pt idx="99">
                  <c:v>12</c:v>
                </c:pt>
                <c:pt idx="100">
                  <c:v>12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7</c:v>
                </c:pt>
                <c:pt idx="115">
                  <c:v>7</c:v>
                </c:pt>
                <c:pt idx="116">
                  <c:v>7</c:v>
                </c:pt>
                <c:pt idx="117">
                  <c:v>7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258294142178214"/>
          <c:y val="1.3057040246842806E-2"/>
          <c:w val="0.67098819516988795"/>
          <c:h val="0.98104349376028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Language!$M$4:$M$129</c:f>
              <c:strCache>
                <c:ptCount val="126"/>
                <c:pt idx="1">
                  <c:v>Mandarin</c:v>
                </c:pt>
                <c:pt idx="2">
                  <c:v>English</c:v>
                </c:pt>
                <c:pt idx="3">
                  <c:v>Punjabi</c:v>
                </c:pt>
                <c:pt idx="4">
                  <c:v>Hindi</c:v>
                </c:pt>
                <c:pt idx="5">
                  <c:v>Nepali</c:v>
                </c:pt>
                <c:pt idx="6">
                  <c:v>Telugu</c:v>
                </c:pt>
                <c:pt idx="7">
                  <c:v>Sinhalese</c:v>
                </c:pt>
                <c:pt idx="8">
                  <c:v>Urdu</c:v>
                </c:pt>
                <c:pt idx="9">
                  <c:v>Malayalam</c:v>
                </c:pt>
                <c:pt idx="10">
                  <c:v>Vietnamese</c:v>
                </c:pt>
                <c:pt idx="11">
                  <c:v>Gujarati</c:v>
                </c:pt>
                <c:pt idx="12">
                  <c:v>Chinese, nec</c:v>
                </c:pt>
                <c:pt idx="13">
                  <c:v>Filipino</c:v>
                </c:pt>
                <c:pt idx="14">
                  <c:v>Cantonese</c:v>
                </c:pt>
                <c:pt idx="15">
                  <c:v>Indonesian</c:v>
                </c:pt>
                <c:pt idx="16">
                  <c:v>Tamil</c:v>
                </c:pt>
                <c:pt idx="17">
                  <c:v>Spanish</c:v>
                </c:pt>
                <c:pt idx="18">
                  <c:v>Bengali</c:v>
                </c:pt>
                <c:pt idx="19">
                  <c:v>Tagalog</c:v>
                </c:pt>
                <c:pt idx="20">
                  <c:v>Marathi</c:v>
                </c:pt>
                <c:pt idx="21">
                  <c:v>Arabic</c:v>
                </c:pt>
                <c:pt idx="22">
                  <c:v>Persian</c:v>
                </c:pt>
                <c:pt idx="23">
                  <c:v>Korean</c:v>
                </c:pt>
                <c:pt idx="24">
                  <c:v>Farsi (Persian)</c:v>
                </c:pt>
                <c:pt idx="25">
                  <c:v>Kannada</c:v>
                </c:pt>
                <c:pt idx="26">
                  <c:v>Thai</c:v>
                </c:pt>
                <c:pt idx="27">
                  <c:v>Chinese, nfd</c:v>
                </c:pt>
                <c:pt idx="28">
                  <c:v>Portuguese</c:v>
                </c:pt>
                <c:pt idx="29">
                  <c:v>Sri Lankan</c:v>
                </c:pt>
                <c:pt idx="30">
                  <c:v>Malay</c:v>
                </c:pt>
                <c:pt idx="31">
                  <c:v>Khmer</c:v>
                </c:pt>
                <c:pt idx="32">
                  <c:v>French</c:v>
                </c:pt>
                <c:pt idx="33">
                  <c:v>Persian (excluding Dari)</c:v>
                </c:pt>
                <c:pt idx="34">
                  <c:v>Italian</c:v>
                </c:pt>
                <c:pt idx="35">
                  <c:v>Turkish</c:v>
                </c:pt>
                <c:pt idx="36">
                  <c:v>Japanese</c:v>
                </c:pt>
                <c:pt idx="37">
                  <c:v>Burmese / Myanmar</c:v>
                </c:pt>
                <c:pt idx="38">
                  <c:v>Indian</c:v>
                </c:pt>
                <c:pt idx="39">
                  <c:v>Swahili</c:v>
                </c:pt>
                <c:pt idx="40">
                  <c:v>Afrikaans</c:v>
                </c:pt>
                <c:pt idx="41">
                  <c:v>Shona</c:v>
                </c:pt>
                <c:pt idx="42">
                  <c:v>Russian</c:v>
                </c:pt>
                <c:pt idx="43">
                  <c:v>Pashto</c:v>
                </c:pt>
                <c:pt idx="44">
                  <c:v>Mauritian Creole</c:v>
                </c:pt>
                <c:pt idx="45">
                  <c:v>Dzonkha</c:v>
                </c:pt>
                <c:pt idx="46">
                  <c:v>German</c:v>
                </c:pt>
                <c:pt idx="47">
                  <c:v>Bisaya/Visaya</c:v>
                </c:pt>
                <c:pt idx="48">
                  <c:v>Dutch</c:v>
                </c:pt>
                <c:pt idx="49">
                  <c:v>Cebuano</c:v>
                </c:pt>
                <c:pt idx="50">
                  <c:v>Pakistani</c:v>
                </c:pt>
                <c:pt idx="51">
                  <c:v>Sindhi</c:v>
                </c:pt>
                <c:pt idx="52">
                  <c:v>Not Recorded</c:v>
                </c:pt>
                <c:pt idx="53">
                  <c:v>Konkani</c:v>
                </c:pt>
                <c:pt idx="54">
                  <c:v>Mongolian</c:v>
                </c:pt>
                <c:pt idx="55">
                  <c:v>Polish</c:v>
                </c:pt>
                <c:pt idx="56">
                  <c:v>Macedonian</c:v>
                </c:pt>
                <c:pt idx="57">
                  <c:v>Greek</c:v>
                </c:pt>
                <c:pt idx="58">
                  <c:v>Igbo</c:v>
                </c:pt>
                <c:pt idx="59">
                  <c:v>Amharic</c:v>
                </c:pt>
                <c:pt idx="60">
                  <c:v>Hebrew</c:v>
                </c:pt>
                <c:pt idx="61">
                  <c:v>Dari</c:v>
                </c:pt>
                <c:pt idx="62">
                  <c:v>Tulu</c:v>
                </c:pt>
                <c:pt idx="63">
                  <c:v>Oriya</c:v>
                </c:pt>
                <c:pt idx="64">
                  <c:v>Ilokano</c:v>
                </c:pt>
                <c:pt idx="65">
                  <c:v>Assamese</c:v>
                </c:pt>
                <c:pt idx="66">
                  <c:v>Yoruba</c:v>
                </c:pt>
                <c:pt idx="67">
                  <c:v>Somali</c:v>
                </c:pt>
                <c:pt idx="68">
                  <c:v>Ilonggo (Hiligaynon)</c:v>
                </c:pt>
                <c:pt idx="69">
                  <c:v>Swedish</c:v>
                </c:pt>
                <c:pt idx="70">
                  <c:v>Farsi (Afghan)</c:v>
                </c:pt>
                <c:pt idx="71">
                  <c:v>Fijian</c:v>
                </c:pt>
                <c:pt idx="72">
                  <c:v>Ukrainian</c:v>
                </c:pt>
                <c:pt idx="73">
                  <c:v>Lao</c:v>
                </c:pt>
                <c:pt idx="74">
                  <c:v>Akan</c:v>
                </c:pt>
                <c:pt idx="75">
                  <c:v>Hungarian</c:v>
                </c:pt>
                <c:pt idx="76">
                  <c:v>OTHER LANGUAGES</c:v>
                </c:pt>
                <c:pt idx="77">
                  <c:v>Serbian</c:v>
                </c:pt>
                <c:pt idx="78">
                  <c:v>Albanian</c:v>
                </c:pt>
                <c:pt idx="79">
                  <c:v>Bulgarian</c:v>
                </c:pt>
                <c:pt idx="80">
                  <c:v>Twi (Akan)</c:v>
                </c:pt>
                <c:pt idx="81">
                  <c:v>Kreole / Creole (African)</c:v>
                </c:pt>
                <c:pt idx="82">
                  <c:v>Dhivehi</c:v>
                </c:pt>
                <c:pt idx="83">
                  <c:v>Kashmiri</c:v>
                </c:pt>
                <c:pt idx="84">
                  <c:v>Norwegian</c:v>
                </c:pt>
                <c:pt idx="85">
                  <c:v>Romanian</c:v>
                </c:pt>
                <c:pt idx="86">
                  <c:v>Slovak</c:v>
                </c:pt>
                <c:pt idx="87">
                  <c:v>Slovene</c:v>
                </c:pt>
                <c:pt idx="88">
                  <c:v>Bikol</c:v>
                </c:pt>
                <c:pt idx="89">
                  <c:v>Azeri</c:v>
                </c:pt>
                <c:pt idx="90">
                  <c:v>Lithuanian</c:v>
                </c:pt>
                <c:pt idx="91">
                  <c:v>Uzbek</c:v>
                </c:pt>
                <c:pt idx="92">
                  <c:v>Kurdish</c:v>
                </c:pt>
                <c:pt idx="93">
                  <c:v>Hazaragi</c:v>
                </c:pt>
                <c:pt idx="94">
                  <c:v>Chaldaean</c:v>
                </c:pt>
                <c:pt idx="95">
                  <c:v>Eastern Kayah</c:v>
                </c:pt>
                <c:pt idx="96">
                  <c:v>Chin Zome</c:v>
                </c:pt>
                <c:pt idx="97">
                  <c:v>Chin Mara</c:v>
                </c:pt>
                <c:pt idx="98">
                  <c:v>Harari</c:v>
                </c:pt>
                <c:pt idx="99">
                  <c:v>Finnish</c:v>
                </c:pt>
                <c:pt idx="100">
                  <c:v>Croatian</c:v>
                </c:pt>
                <c:pt idx="101">
                  <c:v>Chin Falam</c:v>
                </c:pt>
                <c:pt idx="102">
                  <c:v>African Languages, nec</c:v>
                </c:pt>
                <c:pt idx="103">
                  <c:v>Estonian</c:v>
                </c:pt>
                <c:pt idx="104">
                  <c:v>Czech</c:v>
                </c:pt>
                <c:pt idx="105">
                  <c:v>Zophei</c:v>
                </c:pt>
                <c:pt idx="106">
                  <c:v>Danish</c:v>
                </c:pt>
                <c:pt idx="107">
                  <c:v>Bosnian</c:v>
                </c:pt>
                <c:pt idx="108">
                  <c:v>Tongan</c:v>
                </c:pt>
                <c:pt idx="109">
                  <c:v>Rohinga</c:v>
                </c:pt>
                <c:pt idx="110">
                  <c:v>Burmese and Related Languages, nec</c:v>
                </c:pt>
                <c:pt idx="111">
                  <c:v>Hakka</c:v>
                </c:pt>
                <c:pt idx="112">
                  <c:v>Dinka</c:v>
                </c:pt>
                <c:pt idx="113">
                  <c:v>Tigre</c:v>
                </c:pt>
                <c:pt idx="114">
                  <c:v>Chin</c:v>
                </c:pt>
                <c:pt idx="115">
                  <c:v>Chin Teddim</c:v>
                </c:pt>
                <c:pt idx="116">
                  <c:v>Non-verbal so dscrbd</c:v>
                </c:pt>
                <c:pt idx="117">
                  <c:v>Burmese and Related Languages, nfd</c:v>
                </c:pt>
                <c:pt idx="118">
                  <c:v>Tibetan</c:v>
                </c:pt>
                <c:pt idx="119">
                  <c:v>Oromo</c:v>
                </c:pt>
                <c:pt idx="120">
                  <c:v>Assyrian</c:v>
                </c:pt>
                <c:pt idx="121">
                  <c:v>Tigrinya</c:v>
                </c:pt>
                <c:pt idx="122">
                  <c:v>Afghan</c:v>
                </c:pt>
                <c:pt idx="123">
                  <c:v>Karen S'gaw</c:v>
                </c:pt>
                <c:pt idx="124">
                  <c:v>Chin Haka</c:v>
                </c:pt>
                <c:pt idx="125">
                  <c:v>Karen</c:v>
                </c:pt>
              </c:strCache>
            </c:strRef>
          </c:cat>
          <c:val>
            <c:numRef>
              <c:f>Language!$N$4:$N$129</c:f>
              <c:numCache>
                <c:formatCode>#,##0</c:formatCode>
                <c:ptCount val="126"/>
                <c:pt idx="1">
                  <c:v>8771</c:v>
                </c:pt>
                <c:pt idx="2">
                  <c:v>7089</c:v>
                </c:pt>
                <c:pt idx="3">
                  <c:v>6800</c:v>
                </c:pt>
                <c:pt idx="4">
                  <c:v>4407</c:v>
                </c:pt>
                <c:pt idx="5">
                  <c:v>3437</c:v>
                </c:pt>
                <c:pt idx="6">
                  <c:v>3359</c:v>
                </c:pt>
                <c:pt idx="7">
                  <c:v>3011</c:v>
                </c:pt>
                <c:pt idx="8">
                  <c:v>2745</c:v>
                </c:pt>
                <c:pt idx="9">
                  <c:v>2032</c:v>
                </c:pt>
                <c:pt idx="10">
                  <c:v>1972</c:v>
                </c:pt>
                <c:pt idx="11">
                  <c:v>1864</c:v>
                </c:pt>
                <c:pt idx="12">
                  <c:v>1384</c:v>
                </c:pt>
                <c:pt idx="13">
                  <c:v>1261</c:v>
                </c:pt>
                <c:pt idx="14">
                  <c:v>1257</c:v>
                </c:pt>
                <c:pt idx="15">
                  <c:v>1034</c:v>
                </c:pt>
                <c:pt idx="16">
                  <c:v>912</c:v>
                </c:pt>
                <c:pt idx="17">
                  <c:v>823</c:v>
                </c:pt>
                <c:pt idx="18">
                  <c:v>748</c:v>
                </c:pt>
                <c:pt idx="19">
                  <c:v>686</c:v>
                </c:pt>
                <c:pt idx="20">
                  <c:v>521</c:v>
                </c:pt>
                <c:pt idx="21">
                  <c:v>468</c:v>
                </c:pt>
                <c:pt idx="22">
                  <c:v>445</c:v>
                </c:pt>
                <c:pt idx="23">
                  <c:v>422</c:v>
                </c:pt>
                <c:pt idx="24">
                  <c:v>395</c:v>
                </c:pt>
                <c:pt idx="25">
                  <c:v>325</c:v>
                </c:pt>
                <c:pt idx="26">
                  <c:v>310</c:v>
                </c:pt>
                <c:pt idx="27">
                  <c:v>295</c:v>
                </c:pt>
                <c:pt idx="28">
                  <c:v>276</c:v>
                </c:pt>
                <c:pt idx="29">
                  <c:v>231</c:v>
                </c:pt>
                <c:pt idx="30">
                  <c:v>227</c:v>
                </c:pt>
                <c:pt idx="31">
                  <c:v>203</c:v>
                </c:pt>
                <c:pt idx="32">
                  <c:v>193</c:v>
                </c:pt>
                <c:pt idx="33">
                  <c:v>174</c:v>
                </c:pt>
                <c:pt idx="34">
                  <c:v>155</c:v>
                </c:pt>
                <c:pt idx="35">
                  <c:v>136</c:v>
                </c:pt>
                <c:pt idx="36">
                  <c:v>135</c:v>
                </c:pt>
                <c:pt idx="37">
                  <c:v>129</c:v>
                </c:pt>
                <c:pt idx="38">
                  <c:v>124</c:v>
                </c:pt>
                <c:pt idx="39">
                  <c:v>114</c:v>
                </c:pt>
                <c:pt idx="40">
                  <c:v>111</c:v>
                </c:pt>
                <c:pt idx="41">
                  <c:v>111</c:v>
                </c:pt>
                <c:pt idx="42">
                  <c:v>99</c:v>
                </c:pt>
                <c:pt idx="43">
                  <c:v>94</c:v>
                </c:pt>
                <c:pt idx="44">
                  <c:v>93</c:v>
                </c:pt>
                <c:pt idx="45">
                  <c:v>87</c:v>
                </c:pt>
                <c:pt idx="46">
                  <c:v>81</c:v>
                </c:pt>
                <c:pt idx="47">
                  <c:v>68</c:v>
                </c:pt>
                <c:pt idx="48">
                  <c:v>60</c:v>
                </c:pt>
                <c:pt idx="49">
                  <c:v>53</c:v>
                </c:pt>
                <c:pt idx="50">
                  <c:v>53</c:v>
                </c:pt>
                <c:pt idx="51">
                  <c:v>47</c:v>
                </c:pt>
                <c:pt idx="52">
                  <c:v>39</c:v>
                </c:pt>
                <c:pt idx="53">
                  <c:v>37</c:v>
                </c:pt>
                <c:pt idx="54">
                  <c:v>37</c:v>
                </c:pt>
                <c:pt idx="55">
                  <c:v>34</c:v>
                </c:pt>
                <c:pt idx="56">
                  <c:v>28</c:v>
                </c:pt>
                <c:pt idx="57">
                  <c:v>24</c:v>
                </c:pt>
                <c:pt idx="58">
                  <c:v>23</c:v>
                </c:pt>
                <c:pt idx="59">
                  <c:v>23</c:v>
                </c:pt>
                <c:pt idx="60">
                  <c:v>22</c:v>
                </c:pt>
                <c:pt idx="61">
                  <c:v>22</c:v>
                </c:pt>
                <c:pt idx="62">
                  <c:v>19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16</c:v>
                </c:pt>
                <c:pt idx="68">
                  <c:v>15</c:v>
                </c:pt>
                <c:pt idx="69">
                  <c:v>14</c:v>
                </c:pt>
                <c:pt idx="70">
                  <c:v>14</c:v>
                </c:pt>
                <c:pt idx="71">
                  <c:v>13</c:v>
                </c:pt>
                <c:pt idx="72">
                  <c:v>13</c:v>
                </c:pt>
                <c:pt idx="73">
                  <c:v>12</c:v>
                </c:pt>
                <c:pt idx="74">
                  <c:v>11</c:v>
                </c:pt>
                <c:pt idx="75">
                  <c:v>10</c:v>
                </c:pt>
                <c:pt idx="76">
                  <c:v>10</c:v>
                </c:pt>
                <c:pt idx="77">
                  <c:v>9</c:v>
                </c:pt>
                <c:pt idx="78">
                  <c:v>9</c:v>
                </c:pt>
                <c:pt idx="79">
                  <c:v>8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22.095671981776764</c:v>
                </c:pt>
                <c:pt idx="1">
                  <c:v>15.945330296127564</c:v>
                </c:pt>
                <c:pt idx="2">
                  <c:v>61.958997722095674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2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3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0</xdr:row>
          <xdr:rowOff>209550</xdr:rowOff>
        </xdr:from>
        <xdr:to>
          <xdr:col>12</xdr:col>
          <xdr:colOff>558800</xdr:colOff>
          <xdr:row>2</xdr:row>
          <xdr:rowOff>12700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603250</xdr:colOff>
      <xdr:row>3</xdr:row>
      <xdr:rowOff>6350</xdr:rowOff>
    </xdr:from>
    <xdr:to>
      <xdr:col>14</xdr:col>
      <xdr:colOff>123825</xdr:colOff>
      <xdr:row>78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209550</xdr:rowOff>
        </xdr:from>
        <xdr:to>
          <xdr:col>11</xdr:col>
          <xdr:colOff>558800</xdr:colOff>
          <xdr:row>2</xdr:row>
          <xdr:rowOff>12700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57150</xdr:colOff>
      <xdr:row>2</xdr:row>
      <xdr:rowOff>101600</xdr:rowOff>
    </xdr:from>
    <xdr:to>
      <xdr:col>15</xdr:col>
      <xdr:colOff>6350</xdr:colOff>
      <xdr:row>207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184150</xdr:rowOff>
        </xdr:from>
        <xdr:to>
          <xdr:col>11</xdr:col>
          <xdr:colOff>558800</xdr:colOff>
          <xdr:row>1</xdr:row>
          <xdr:rowOff>146050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15874</xdr:colOff>
      <xdr:row>2</xdr:row>
      <xdr:rowOff>127000</xdr:rowOff>
    </xdr:from>
    <xdr:to>
      <xdr:col>15</xdr:col>
      <xdr:colOff>584199</xdr:colOff>
      <xdr:row>133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584200</xdr:colOff>
          <xdr:row>5</xdr:row>
          <xdr:rowOff>19050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5</xdr:row>
          <xdr:rowOff>165100</xdr:rowOff>
        </xdr:from>
        <xdr:to>
          <xdr:col>3</xdr:col>
          <xdr:colOff>292100</xdr:colOff>
          <xdr:row>7</xdr:row>
          <xdr:rowOff>6350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L54" sqref="AL54"/>
    </sheetView>
  </sheetViews>
  <sheetFormatPr defaultRowHeight="12.5" customHeight="1" x14ac:dyDescent="0.35"/>
  <cols>
    <col min="1" max="1" width="3" style="35" customWidth="1"/>
    <col min="2" max="2" width="13.08984375" style="3" customWidth="1"/>
    <col min="3" max="6" width="8.7265625" style="2"/>
    <col min="7" max="7" width="8.7265625" style="3"/>
    <col min="8" max="14" width="8.7265625" style="4"/>
    <col min="15" max="15" width="2.54296875" style="4" customWidth="1"/>
    <col min="16" max="19" width="8.7265625" style="4"/>
    <col min="20" max="16384" width="8.7265625" style="3"/>
  </cols>
  <sheetData>
    <row r="1" spans="1:18" ht="17" x14ac:dyDescent="0.4">
      <c r="B1" s="1" t="s">
        <v>505</v>
      </c>
    </row>
    <row r="2" spans="1:18" ht="12.5" customHeight="1" x14ac:dyDescent="0.35">
      <c r="I2" s="32" t="s">
        <v>381</v>
      </c>
      <c r="L2" s="18">
        <v>1</v>
      </c>
      <c r="R2" s="5" t="s">
        <v>117</v>
      </c>
    </row>
    <row r="3" spans="1:18" ht="12.5" customHeight="1" x14ac:dyDescent="0.35">
      <c r="C3" s="6" t="s">
        <v>117</v>
      </c>
      <c r="D3" s="6" t="s">
        <v>0</v>
      </c>
      <c r="E3" s="6" t="s">
        <v>1</v>
      </c>
      <c r="F3" s="6" t="s">
        <v>133</v>
      </c>
      <c r="H3" s="3"/>
      <c r="I3" s="3"/>
      <c r="J3" s="3"/>
      <c r="K3" s="3"/>
      <c r="L3" s="3"/>
      <c r="M3" s="3"/>
      <c r="N3" s="3"/>
      <c r="O3" s="3"/>
      <c r="P3" s="3"/>
      <c r="Q3" s="3"/>
      <c r="R3" s="5" t="s">
        <v>0</v>
      </c>
    </row>
    <row r="4" spans="1:18" ht="12.5" customHeight="1" x14ac:dyDescent="0.35">
      <c r="A4" s="7">
        <v>1</v>
      </c>
      <c r="B4" s="8"/>
      <c r="C4" s="9" t="s">
        <v>117</v>
      </c>
      <c r="D4" s="9" t="s">
        <v>425</v>
      </c>
      <c r="E4" s="9" t="s">
        <v>1</v>
      </c>
      <c r="F4" s="9" t="s">
        <v>133</v>
      </c>
      <c r="G4" s="4"/>
      <c r="H4" s="7"/>
      <c r="I4" s="10"/>
      <c r="J4" s="11"/>
      <c r="K4" s="11"/>
      <c r="L4" s="11"/>
      <c r="M4" s="12"/>
      <c r="N4" s="12"/>
      <c r="Q4" s="3"/>
      <c r="R4" s="45" t="s">
        <v>1</v>
      </c>
    </row>
    <row r="5" spans="1:18" ht="12.5" customHeight="1" x14ac:dyDescent="0.35">
      <c r="A5" s="7">
        <v>1</v>
      </c>
      <c r="B5" s="8" t="s">
        <v>426</v>
      </c>
      <c r="C5" s="13">
        <v>6</v>
      </c>
      <c r="D5" s="13">
        <v>13</v>
      </c>
      <c r="E5" s="13">
        <v>32</v>
      </c>
      <c r="F5" s="13">
        <v>51</v>
      </c>
      <c r="G5" s="4"/>
      <c r="H5" s="7">
        <v>1</v>
      </c>
      <c r="I5" s="10" t="s">
        <v>426</v>
      </c>
      <c r="J5" s="11">
        <f>VLOOKUP(H5,$A$5:$F$85,$L$2+2)</f>
        <v>6</v>
      </c>
      <c r="K5" s="11">
        <f t="shared" ref="K5:K68" si="0">J5+0.0001*H5</f>
        <v>6.0000999999999998</v>
      </c>
      <c r="L5" s="11">
        <f>RANK(K5,K$5:K$85)</f>
        <v>42</v>
      </c>
      <c r="M5" s="12" t="str">
        <f>VLOOKUP(MATCH(H5,L$5:L$85,0),$H$5:$J$85,2)</f>
        <v>Casey (C)</v>
      </c>
      <c r="N5" s="12">
        <f>VLOOKUP(MATCH(H5,L$5:L$85,0),$H$5:$J$85,3)</f>
        <v>1271</v>
      </c>
      <c r="Q5" s="3"/>
      <c r="R5" s="45" t="s">
        <v>133</v>
      </c>
    </row>
    <row r="6" spans="1:18" ht="12.5" customHeight="1" x14ac:dyDescent="0.35">
      <c r="A6" s="7">
        <v>2</v>
      </c>
      <c r="B6" s="8" t="s">
        <v>427</v>
      </c>
      <c r="C6" s="9">
        <v>3</v>
      </c>
      <c r="D6" s="9">
        <v>19</v>
      </c>
      <c r="E6" s="9">
        <v>43</v>
      </c>
      <c r="F6" s="9">
        <v>65</v>
      </c>
      <c r="G6" s="4"/>
      <c r="H6" s="7">
        <v>2</v>
      </c>
      <c r="I6" s="10" t="s">
        <v>427</v>
      </c>
      <c r="J6" s="11">
        <f t="shared" ref="J6:J69" si="1">VLOOKUP(H6,$A$5:$F$85,$L$2+2)</f>
        <v>3</v>
      </c>
      <c r="K6" s="11">
        <f t="shared" si="0"/>
        <v>3.0002</v>
      </c>
      <c r="L6" s="11">
        <f t="shared" ref="L6:L69" si="2">RANK(K6,K$5:K$85)</f>
        <v>60</v>
      </c>
      <c r="M6" s="12" t="str">
        <f t="shared" ref="M6:M69" si="3">VLOOKUP(MATCH(H6,L$5:L$85,0),$H$5:$J$85,2)</f>
        <v>Greater Dandenong (C)</v>
      </c>
      <c r="N6" s="12">
        <f t="shared" ref="N6:N69" si="4">VLOOKUP(MATCH(H6,L$5:L$85,0),$H$5:$J$85,3)</f>
        <v>948</v>
      </c>
      <c r="Q6" s="3"/>
      <c r="R6" s="3"/>
    </row>
    <row r="7" spans="1:18" ht="12.5" customHeight="1" x14ac:dyDescent="0.35">
      <c r="A7" s="7">
        <v>3</v>
      </c>
      <c r="B7" s="8" t="s">
        <v>428</v>
      </c>
      <c r="C7" s="13">
        <v>14</v>
      </c>
      <c r="D7" s="13">
        <v>132</v>
      </c>
      <c r="E7" s="13">
        <v>872</v>
      </c>
      <c r="F7" s="13">
        <v>1018</v>
      </c>
      <c r="G7" s="4"/>
      <c r="H7" s="7">
        <v>3</v>
      </c>
      <c r="I7" s="10" t="s">
        <v>428</v>
      </c>
      <c r="J7" s="11">
        <f t="shared" si="1"/>
        <v>14</v>
      </c>
      <c r="K7" s="11">
        <f t="shared" si="0"/>
        <v>14.000299999999999</v>
      </c>
      <c r="L7" s="11">
        <f t="shared" si="2"/>
        <v>32</v>
      </c>
      <c r="M7" s="12" t="str">
        <f t="shared" si="3"/>
        <v>Hume (C)</v>
      </c>
      <c r="N7" s="12">
        <f t="shared" si="4"/>
        <v>922</v>
      </c>
      <c r="Q7" s="3"/>
      <c r="R7" s="3"/>
    </row>
    <row r="8" spans="1:18" ht="12.5" customHeight="1" x14ac:dyDescent="0.35">
      <c r="A8" s="7">
        <v>4</v>
      </c>
      <c r="B8" s="8" t="s">
        <v>429</v>
      </c>
      <c r="C8" s="9">
        <v>32</v>
      </c>
      <c r="D8" s="9">
        <v>297</v>
      </c>
      <c r="E8" s="9">
        <v>691</v>
      </c>
      <c r="F8" s="9">
        <v>1020</v>
      </c>
      <c r="G8" s="4"/>
      <c r="H8" s="7">
        <v>4</v>
      </c>
      <c r="I8" s="10" t="s">
        <v>429</v>
      </c>
      <c r="J8" s="11">
        <f t="shared" si="1"/>
        <v>32</v>
      </c>
      <c r="K8" s="11">
        <f t="shared" si="0"/>
        <v>32.000399999999999</v>
      </c>
      <c r="L8" s="11">
        <f t="shared" si="2"/>
        <v>26</v>
      </c>
      <c r="M8" s="12" t="str">
        <f t="shared" si="3"/>
        <v>Not Recorded</v>
      </c>
      <c r="N8" s="12">
        <f t="shared" si="4"/>
        <v>905</v>
      </c>
      <c r="Q8" s="3"/>
      <c r="R8" s="3"/>
    </row>
    <row r="9" spans="1:18" ht="12.5" customHeight="1" x14ac:dyDescent="0.35">
      <c r="A9" s="7">
        <v>5</v>
      </c>
      <c r="B9" s="8" t="s">
        <v>430</v>
      </c>
      <c r="C9" s="13">
        <v>6</v>
      </c>
      <c r="D9" s="13">
        <v>46</v>
      </c>
      <c r="E9" s="13">
        <v>78</v>
      </c>
      <c r="F9" s="13">
        <v>130</v>
      </c>
      <c r="G9" s="4"/>
      <c r="H9" s="7">
        <v>5</v>
      </c>
      <c r="I9" s="10" t="s">
        <v>430</v>
      </c>
      <c r="J9" s="11">
        <f t="shared" si="1"/>
        <v>6</v>
      </c>
      <c r="K9" s="11">
        <f t="shared" si="0"/>
        <v>6.0004999999999997</v>
      </c>
      <c r="L9" s="11">
        <f t="shared" si="2"/>
        <v>41</v>
      </c>
      <c r="M9" s="12" t="str">
        <f t="shared" si="3"/>
        <v>Wyndham (C)</v>
      </c>
      <c r="N9" s="12">
        <f t="shared" si="4"/>
        <v>717</v>
      </c>
      <c r="Q9" s="3"/>
      <c r="R9" s="3"/>
    </row>
    <row r="10" spans="1:18" ht="12.5" customHeight="1" x14ac:dyDescent="0.35">
      <c r="A10" s="7">
        <v>6</v>
      </c>
      <c r="B10" s="8" t="s">
        <v>431</v>
      </c>
      <c r="C10" s="9">
        <v>3</v>
      </c>
      <c r="D10" s="9">
        <v>68</v>
      </c>
      <c r="E10" s="9">
        <v>103</v>
      </c>
      <c r="F10" s="9">
        <v>174</v>
      </c>
      <c r="G10" s="4"/>
      <c r="H10" s="7">
        <v>6</v>
      </c>
      <c r="I10" s="10" t="s">
        <v>431</v>
      </c>
      <c r="J10" s="11">
        <f t="shared" si="1"/>
        <v>3</v>
      </c>
      <c r="K10" s="11">
        <f t="shared" si="0"/>
        <v>3.0005999999999999</v>
      </c>
      <c r="L10" s="11">
        <f t="shared" si="2"/>
        <v>59</v>
      </c>
      <c r="M10" s="12" t="str">
        <f t="shared" si="3"/>
        <v>Whittlesea (C)</v>
      </c>
      <c r="N10" s="12">
        <f t="shared" si="4"/>
        <v>464</v>
      </c>
      <c r="Q10" s="3"/>
      <c r="R10" s="3"/>
    </row>
    <row r="11" spans="1:18" ht="12.5" customHeight="1" x14ac:dyDescent="0.35">
      <c r="A11" s="7">
        <v>7</v>
      </c>
      <c r="B11" s="8" t="s">
        <v>432</v>
      </c>
      <c r="C11" s="13">
        <v>11</v>
      </c>
      <c r="D11" s="13">
        <v>216</v>
      </c>
      <c r="E11" s="13">
        <v>596</v>
      </c>
      <c r="F11" s="13">
        <v>823</v>
      </c>
      <c r="G11" s="4"/>
      <c r="H11" s="7">
        <v>7</v>
      </c>
      <c r="I11" s="10" t="s">
        <v>432</v>
      </c>
      <c r="J11" s="11">
        <f t="shared" si="1"/>
        <v>11</v>
      </c>
      <c r="K11" s="11">
        <f t="shared" si="0"/>
        <v>11.0007</v>
      </c>
      <c r="L11" s="11">
        <f t="shared" si="2"/>
        <v>34</v>
      </c>
      <c r="M11" s="12" t="str">
        <f t="shared" si="3"/>
        <v>Greater Geelong (C)</v>
      </c>
      <c r="N11" s="12">
        <f t="shared" si="4"/>
        <v>317</v>
      </c>
      <c r="Q11" s="3"/>
      <c r="R11" s="3"/>
    </row>
    <row r="12" spans="1:18" ht="12.5" customHeight="1" x14ac:dyDescent="0.35">
      <c r="A12" s="7">
        <v>8</v>
      </c>
      <c r="B12" s="8" t="s">
        <v>433</v>
      </c>
      <c r="C12" s="9">
        <v>0</v>
      </c>
      <c r="D12" s="9">
        <v>22</v>
      </c>
      <c r="E12" s="9">
        <v>52</v>
      </c>
      <c r="F12" s="9">
        <v>74</v>
      </c>
      <c r="G12" s="4"/>
      <c r="H12" s="7">
        <v>8</v>
      </c>
      <c r="I12" s="10" t="s">
        <v>433</v>
      </c>
      <c r="J12" s="11">
        <f t="shared" si="1"/>
        <v>0</v>
      </c>
      <c r="K12" s="11">
        <f t="shared" si="0"/>
        <v>8.0000000000000004E-4</v>
      </c>
      <c r="L12" s="11">
        <f t="shared" si="2"/>
        <v>81</v>
      </c>
      <c r="M12" s="12" t="str">
        <f t="shared" si="3"/>
        <v>Brimbank (C)</v>
      </c>
      <c r="N12" s="12">
        <f t="shared" si="4"/>
        <v>295</v>
      </c>
      <c r="Q12" s="3"/>
      <c r="R12" s="3"/>
    </row>
    <row r="13" spans="1:18" ht="12.5" customHeight="1" x14ac:dyDescent="0.35">
      <c r="A13" s="7">
        <v>9</v>
      </c>
      <c r="B13" s="8" t="s">
        <v>434</v>
      </c>
      <c r="C13" s="13">
        <v>16</v>
      </c>
      <c r="D13" s="13">
        <v>610</v>
      </c>
      <c r="E13" s="13">
        <v>2526</v>
      </c>
      <c r="F13" s="13">
        <v>3152</v>
      </c>
      <c r="G13" s="4"/>
      <c r="H13" s="7">
        <v>9</v>
      </c>
      <c r="I13" s="10" t="s">
        <v>434</v>
      </c>
      <c r="J13" s="11">
        <f t="shared" si="1"/>
        <v>16</v>
      </c>
      <c r="K13" s="11">
        <f t="shared" si="0"/>
        <v>16.000900000000001</v>
      </c>
      <c r="L13" s="11">
        <f t="shared" si="2"/>
        <v>31</v>
      </c>
      <c r="M13" s="12" t="str">
        <f t="shared" si="3"/>
        <v>Melton (S)</v>
      </c>
      <c r="N13" s="12">
        <f t="shared" si="4"/>
        <v>286</v>
      </c>
      <c r="Q13" s="3"/>
      <c r="R13" s="3"/>
    </row>
    <row r="14" spans="1:18" ht="12.5" customHeight="1" x14ac:dyDescent="0.35">
      <c r="A14" s="7">
        <v>10</v>
      </c>
      <c r="B14" s="8" t="s">
        <v>435</v>
      </c>
      <c r="C14" s="9">
        <v>295</v>
      </c>
      <c r="D14" s="9">
        <v>1168</v>
      </c>
      <c r="E14" s="9">
        <v>1686</v>
      </c>
      <c r="F14" s="9">
        <v>3149</v>
      </c>
      <c r="G14" s="4"/>
      <c r="H14" s="7">
        <v>10</v>
      </c>
      <c r="I14" s="10" t="s">
        <v>435</v>
      </c>
      <c r="J14" s="11">
        <f t="shared" si="1"/>
        <v>295</v>
      </c>
      <c r="K14" s="11">
        <f t="shared" si="0"/>
        <v>295.00099999999998</v>
      </c>
      <c r="L14" s="11">
        <f t="shared" si="2"/>
        <v>8</v>
      </c>
      <c r="M14" s="12" t="str">
        <f t="shared" si="3"/>
        <v>Greater Bendigo (C)</v>
      </c>
      <c r="N14" s="12">
        <f t="shared" si="4"/>
        <v>194</v>
      </c>
      <c r="Q14" s="3"/>
      <c r="R14" s="3"/>
    </row>
    <row r="15" spans="1:18" ht="12.5" customHeight="1" x14ac:dyDescent="0.35">
      <c r="A15" s="7">
        <v>11</v>
      </c>
      <c r="B15" s="8" t="s">
        <v>436</v>
      </c>
      <c r="C15" s="13">
        <v>0</v>
      </c>
      <c r="D15" s="13">
        <v>5</v>
      </c>
      <c r="E15" s="13">
        <v>13</v>
      </c>
      <c r="F15" s="13">
        <v>18</v>
      </c>
      <c r="G15" s="4"/>
      <c r="H15" s="7">
        <v>11</v>
      </c>
      <c r="I15" s="10" t="s">
        <v>436</v>
      </c>
      <c r="J15" s="11">
        <f t="shared" si="1"/>
        <v>0</v>
      </c>
      <c r="K15" s="11">
        <f t="shared" si="0"/>
        <v>1.1000000000000001E-3</v>
      </c>
      <c r="L15" s="11">
        <f t="shared" si="2"/>
        <v>80</v>
      </c>
      <c r="M15" s="12" t="str">
        <f t="shared" si="3"/>
        <v>Greater Shepparton (C)</v>
      </c>
      <c r="N15" s="12">
        <f t="shared" si="4"/>
        <v>146</v>
      </c>
      <c r="Q15" s="3"/>
      <c r="R15" s="3"/>
    </row>
    <row r="16" spans="1:18" ht="12.5" customHeight="1" x14ac:dyDescent="0.35">
      <c r="A16" s="7">
        <v>12</v>
      </c>
      <c r="B16" s="8" t="s">
        <v>437</v>
      </c>
      <c r="C16" s="9">
        <v>3</v>
      </c>
      <c r="D16" s="9">
        <v>39</v>
      </c>
      <c r="E16" s="9">
        <v>145</v>
      </c>
      <c r="F16" s="9">
        <v>187</v>
      </c>
      <c r="G16" s="4"/>
      <c r="H16" s="7">
        <v>12</v>
      </c>
      <c r="I16" s="10" t="s">
        <v>437</v>
      </c>
      <c r="J16" s="11">
        <f t="shared" si="1"/>
        <v>3</v>
      </c>
      <c r="K16" s="11">
        <f t="shared" si="0"/>
        <v>3.0011999999999999</v>
      </c>
      <c r="L16" s="11">
        <f t="shared" si="2"/>
        <v>58</v>
      </c>
      <c r="M16" s="12" t="str">
        <f t="shared" si="3"/>
        <v>Darebin (C)</v>
      </c>
      <c r="N16" s="12">
        <f t="shared" si="4"/>
        <v>125</v>
      </c>
      <c r="Q16" s="3"/>
      <c r="R16" s="3"/>
    </row>
    <row r="17" spans="1:18" ht="12.5" customHeight="1" x14ac:dyDescent="0.35">
      <c r="A17" s="7">
        <v>13</v>
      </c>
      <c r="B17" s="8" t="s">
        <v>438</v>
      </c>
      <c r="C17" s="13">
        <v>91</v>
      </c>
      <c r="D17" s="13">
        <v>323</v>
      </c>
      <c r="E17" s="13">
        <v>908</v>
      </c>
      <c r="F17" s="13">
        <v>1322</v>
      </c>
      <c r="G17" s="4"/>
      <c r="H17" s="7">
        <v>13</v>
      </c>
      <c r="I17" s="10" t="s">
        <v>438</v>
      </c>
      <c r="J17" s="11">
        <f t="shared" si="1"/>
        <v>91</v>
      </c>
      <c r="K17" s="11">
        <f t="shared" si="0"/>
        <v>91.001300000000001</v>
      </c>
      <c r="L17" s="11">
        <f t="shared" si="2"/>
        <v>19</v>
      </c>
      <c r="M17" s="12" t="str">
        <f t="shared" si="3"/>
        <v>Moreland (C)</v>
      </c>
      <c r="N17" s="12">
        <f t="shared" si="4"/>
        <v>105</v>
      </c>
      <c r="Q17" s="3"/>
      <c r="R17" s="3"/>
    </row>
    <row r="18" spans="1:18" ht="12.5" customHeight="1" x14ac:dyDescent="0.35">
      <c r="A18" s="7">
        <v>14</v>
      </c>
      <c r="B18" s="8" t="s">
        <v>439</v>
      </c>
      <c r="C18" s="9">
        <v>1271</v>
      </c>
      <c r="D18" s="9">
        <v>2994</v>
      </c>
      <c r="E18" s="9">
        <v>3492</v>
      </c>
      <c r="F18" s="9">
        <v>7757</v>
      </c>
      <c r="G18" s="4"/>
      <c r="H18" s="7">
        <v>14</v>
      </c>
      <c r="I18" s="10" t="s">
        <v>439</v>
      </c>
      <c r="J18" s="11">
        <f t="shared" si="1"/>
        <v>1271</v>
      </c>
      <c r="K18" s="11">
        <f t="shared" si="0"/>
        <v>1271.0014000000001</v>
      </c>
      <c r="L18" s="11">
        <f t="shared" si="2"/>
        <v>1</v>
      </c>
      <c r="M18" s="12" t="str">
        <f t="shared" si="3"/>
        <v>Melbourne (C)</v>
      </c>
      <c r="N18" s="12">
        <f t="shared" si="4"/>
        <v>104</v>
      </c>
      <c r="Q18" s="3"/>
      <c r="R18" s="3"/>
    </row>
    <row r="19" spans="1:18" ht="12.5" customHeight="1" x14ac:dyDescent="0.35">
      <c r="A19" s="7">
        <v>15</v>
      </c>
      <c r="B19" s="8" t="s">
        <v>440</v>
      </c>
      <c r="C19" s="13">
        <v>3</v>
      </c>
      <c r="D19" s="13">
        <v>12</v>
      </c>
      <c r="E19" s="13">
        <v>26</v>
      </c>
      <c r="F19" s="13">
        <v>41</v>
      </c>
      <c r="G19" s="4"/>
      <c r="H19" s="7">
        <v>15</v>
      </c>
      <c r="I19" s="10" t="s">
        <v>440</v>
      </c>
      <c r="J19" s="11">
        <f t="shared" si="1"/>
        <v>3</v>
      </c>
      <c r="K19" s="11">
        <f t="shared" si="0"/>
        <v>3.0015000000000001</v>
      </c>
      <c r="L19" s="11">
        <f t="shared" si="2"/>
        <v>57</v>
      </c>
      <c r="M19" s="12" t="str">
        <f t="shared" si="3"/>
        <v>Whitehorse (C)</v>
      </c>
      <c r="N19" s="12">
        <f t="shared" si="4"/>
        <v>102</v>
      </c>
      <c r="Q19" s="3"/>
      <c r="R19" s="3"/>
    </row>
    <row r="20" spans="1:18" ht="12.5" customHeight="1" x14ac:dyDescent="0.35">
      <c r="A20" s="7">
        <v>16</v>
      </c>
      <c r="B20" s="8" t="s">
        <v>441</v>
      </c>
      <c r="C20" s="9">
        <v>3</v>
      </c>
      <c r="D20" s="9">
        <v>26</v>
      </c>
      <c r="E20" s="9">
        <v>47</v>
      </c>
      <c r="F20" s="9">
        <v>76</v>
      </c>
      <c r="G20" s="4"/>
      <c r="H20" s="7">
        <v>16</v>
      </c>
      <c r="I20" s="10" t="s">
        <v>441</v>
      </c>
      <c r="J20" s="11">
        <f t="shared" si="1"/>
        <v>3</v>
      </c>
      <c r="K20" s="11">
        <f t="shared" si="0"/>
        <v>3.0015999999999998</v>
      </c>
      <c r="L20" s="11">
        <f t="shared" si="2"/>
        <v>56</v>
      </c>
      <c r="M20" s="12" t="str">
        <f t="shared" si="3"/>
        <v>Manningham (C)</v>
      </c>
      <c r="N20" s="12">
        <f t="shared" si="4"/>
        <v>102</v>
      </c>
      <c r="Q20" s="3"/>
      <c r="R20" s="3"/>
    </row>
    <row r="21" spans="1:18" ht="12.5" customHeight="1" x14ac:dyDescent="0.35">
      <c r="A21" s="7">
        <v>17</v>
      </c>
      <c r="B21" s="8" t="s">
        <v>442</v>
      </c>
      <c r="C21" s="13">
        <v>0</v>
      </c>
      <c r="D21" s="13">
        <v>12</v>
      </c>
      <c r="E21" s="13">
        <v>50</v>
      </c>
      <c r="F21" s="13">
        <v>62</v>
      </c>
      <c r="G21" s="4"/>
      <c r="H21" s="7">
        <v>17</v>
      </c>
      <c r="I21" s="10" t="s">
        <v>442</v>
      </c>
      <c r="J21" s="11">
        <f t="shared" si="1"/>
        <v>0</v>
      </c>
      <c r="K21" s="11">
        <f t="shared" si="0"/>
        <v>1.7000000000000001E-3</v>
      </c>
      <c r="L21" s="11">
        <f t="shared" si="2"/>
        <v>79</v>
      </c>
      <c r="M21" s="12" t="str">
        <f t="shared" si="3"/>
        <v>Maroondah (C)</v>
      </c>
      <c r="N21" s="12">
        <f t="shared" si="4"/>
        <v>101</v>
      </c>
      <c r="Q21" s="3"/>
      <c r="R21" s="3"/>
    </row>
    <row r="22" spans="1:18" ht="12.5" customHeight="1" x14ac:dyDescent="0.35">
      <c r="A22" s="7">
        <v>18</v>
      </c>
      <c r="B22" s="8" t="s">
        <v>443</v>
      </c>
      <c r="C22" s="9">
        <v>125</v>
      </c>
      <c r="D22" s="9">
        <v>582</v>
      </c>
      <c r="E22" s="9">
        <v>1273</v>
      </c>
      <c r="F22" s="9">
        <v>1980</v>
      </c>
      <c r="G22" s="4"/>
      <c r="H22" s="7">
        <v>18</v>
      </c>
      <c r="I22" s="10" t="s">
        <v>443</v>
      </c>
      <c r="J22" s="11">
        <f t="shared" si="1"/>
        <v>125</v>
      </c>
      <c r="K22" s="11">
        <f t="shared" si="0"/>
        <v>125.0018</v>
      </c>
      <c r="L22" s="11">
        <f t="shared" si="2"/>
        <v>12</v>
      </c>
      <c r="M22" s="12" t="str">
        <f t="shared" si="3"/>
        <v>Maribyrnong (C)</v>
      </c>
      <c r="N22" s="12">
        <f t="shared" si="4"/>
        <v>95</v>
      </c>
      <c r="Q22" s="3"/>
      <c r="R22" s="3"/>
    </row>
    <row r="23" spans="1:18" ht="12.5" customHeight="1" x14ac:dyDescent="0.35">
      <c r="A23" s="7">
        <v>19</v>
      </c>
      <c r="B23" s="8" t="s">
        <v>444</v>
      </c>
      <c r="C23" s="13">
        <v>0</v>
      </c>
      <c r="D23" s="13">
        <v>47</v>
      </c>
      <c r="E23" s="13">
        <v>104</v>
      </c>
      <c r="F23" s="13">
        <v>151</v>
      </c>
      <c r="G23" s="4"/>
      <c r="H23" s="7">
        <v>19</v>
      </c>
      <c r="I23" s="10" t="s">
        <v>444</v>
      </c>
      <c r="J23" s="11">
        <f t="shared" si="1"/>
        <v>0</v>
      </c>
      <c r="K23" s="11">
        <f t="shared" si="0"/>
        <v>1.9E-3</v>
      </c>
      <c r="L23" s="11">
        <f t="shared" si="2"/>
        <v>78</v>
      </c>
      <c r="M23" s="12" t="str">
        <f t="shared" si="3"/>
        <v>Cardinia (S)</v>
      </c>
      <c r="N23" s="12">
        <f t="shared" si="4"/>
        <v>91</v>
      </c>
      <c r="Q23" s="3"/>
      <c r="R23" s="3"/>
    </row>
    <row r="24" spans="1:18" ht="12.5" customHeight="1" x14ac:dyDescent="0.35">
      <c r="A24" s="7">
        <v>20</v>
      </c>
      <c r="B24" s="8" t="s">
        <v>445</v>
      </c>
      <c r="C24" s="9">
        <v>9</v>
      </c>
      <c r="D24" s="9">
        <v>269</v>
      </c>
      <c r="E24" s="9">
        <v>347</v>
      </c>
      <c r="F24" s="9">
        <v>625</v>
      </c>
      <c r="G24" s="4"/>
      <c r="H24" s="7">
        <v>20</v>
      </c>
      <c r="I24" s="10" t="s">
        <v>445</v>
      </c>
      <c r="J24" s="11">
        <f t="shared" si="1"/>
        <v>9</v>
      </c>
      <c r="K24" s="11">
        <f t="shared" si="0"/>
        <v>9.0020000000000007</v>
      </c>
      <c r="L24" s="11">
        <f t="shared" si="2"/>
        <v>38</v>
      </c>
      <c r="M24" s="12" t="str">
        <f t="shared" si="3"/>
        <v>Mildura (RC)</v>
      </c>
      <c r="N24" s="12">
        <f t="shared" si="4"/>
        <v>79</v>
      </c>
      <c r="Q24" s="3"/>
      <c r="R24" s="3"/>
    </row>
    <row r="25" spans="1:18" ht="12.5" customHeight="1" x14ac:dyDescent="0.35">
      <c r="A25" s="7">
        <v>21</v>
      </c>
      <c r="B25" s="8" t="s">
        <v>446</v>
      </c>
      <c r="C25" s="13">
        <v>0</v>
      </c>
      <c r="D25" s="13">
        <v>16</v>
      </c>
      <c r="E25" s="13">
        <v>11</v>
      </c>
      <c r="F25" s="13">
        <v>27</v>
      </c>
      <c r="G25" s="4"/>
      <c r="H25" s="7">
        <v>21</v>
      </c>
      <c r="I25" s="10" t="s">
        <v>446</v>
      </c>
      <c r="J25" s="11">
        <f t="shared" si="1"/>
        <v>0</v>
      </c>
      <c r="K25" s="11">
        <f t="shared" si="0"/>
        <v>2.1000000000000003E-3</v>
      </c>
      <c r="L25" s="11">
        <f t="shared" si="2"/>
        <v>77</v>
      </c>
      <c r="M25" s="12" t="str">
        <f t="shared" si="3"/>
        <v>Monash (C)</v>
      </c>
      <c r="N25" s="12">
        <f t="shared" si="4"/>
        <v>66</v>
      </c>
      <c r="Q25" s="3"/>
      <c r="R25" s="3"/>
    </row>
    <row r="26" spans="1:18" ht="12.5" customHeight="1" x14ac:dyDescent="0.35">
      <c r="A26" s="7">
        <v>22</v>
      </c>
      <c r="B26" s="8" t="s">
        <v>447</v>
      </c>
      <c r="C26" s="9">
        <v>27</v>
      </c>
      <c r="D26" s="9">
        <v>579</v>
      </c>
      <c r="E26" s="9">
        <v>2136</v>
      </c>
      <c r="F26" s="9">
        <v>2742</v>
      </c>
      <c r="G26" s="4"/>
      <c r="H26" s="7">
        <v>22</v>
      </c>
      <c r="I26" s="10" t="s">
        <v>447</v>
      </c>
      <c r="J26" s="11">
        <f t="shared" si="1"/>
        <v>27</v>
      </c>
      <c r="K26" s="11">
        <f t="shared" si="0"/>
        <v>27.002199999999998</v>
      </c>
      <c r="L26" s="11">
        <f t="shared" si="2"/>
        <v>27</v>
      </c>
      <c r="M26" s="12" t="str">
        <f t="shared" si="3"/>
        <v>Moonee Valley (C)</v>
      </c>
      <c r="N26" s="12">
        <f t="shared" si="4"/>
        <v>52</v>
      </c>
      <c r="Q26" s="3"/>
      <c r="R26" s="3"/>
    </row>
    <row r="27" spans="1:18" ht="12.5" customHeight="1" x14ac:dyDescent="0.35">
      <c r="A27" s="7">
        <v>23</v>
      </c>
      <c r="B27" s="8" t="s">
        <v>448</v>
      </c>
      <c r="C27" s="13">
        <v>0</v>
      </c>
      <c r="D27" s="13">
        <v>14</v>
      </c>
      <c r="E27" s="13">
        <v>37</v>
      </c>
      <c r="F27" s="13">
        <v>51</v>
      </c>
      <c r="G27" s="4"/>
      <c r="H27" s="7">
        <v>23</v>
      </c>
      <c r="I27" s="10" t="s">
        <v>448</v>
      </c>
      <c r="J27" s="11">
        <f t="shared" si="1"/>
        <v>0</v>
      </c>
      <c r="K27" s="11">
        <f t="shared" si="0"/>
        <v>2.3E-3</v>
      </c>
      <c r="L27" s="11">
        <f t="shared" si="2"/>
        <v>76</v>
      </c>
      <c r="M27" s="12" t="str">
        <f t="shared" si="3"/>
        <v>Yarra Ranges (S)</v>
      </c>
      <c r="N27" s="12">
        <f t="shared" si="4"/>
        <v>49</v>
      </c>
      <c r="Q27" s="3"/>
      <c r="R27" s="3"/>
    </row>
    <row r="28" spans="1:18" ht="12.5" customHeight="1" x14ac:dyDescent="0.35">
      <c r="A28" s="7">
        <v>24</v>
      </c>
      <c r="B28" s="8" t="s">
        <v>449</v>
      </c>
      <c r="C28" s="9">
        <v>0</v>
      </c>
      <c r="D28" s="9">
        <v>17</v>
      </c>
      <c r="E28" s="9">
        <v>41</v>
      </c>
      <c r="F28" s="9">
        <v>58</v>
      </c>
      <c r="G28" s="4"/>
      <c r="H28" s="7">
        <v>24</v>
      </c>
      <c r="I28" s="10" t="s">
        <v>449</v>
      </c>
      <c r="J28" s="11">
        <f t="shared" si="1"/>
        <v>0</v>
      </c>
      <c r="K28" s="11">
        <f t="shared" si="0"/>
        <v>2.4000000000000002E-3</v>
      </c>
      <c r="L28" s="11">
        <f t="shared" si="2"/>
        <v>75</v>
      </c>
      <c r="M28" s="12" t="str">
        <f t="shared" si="3"/>
        <v>Knox (C)</v>
      </c>
      <c r="N28" s="12">
        <f t="shared" si="4"/>
        <v>42</v>
      </c>
      <c r="Q28" s="3"/>
      <c r="R28" s="3"/>
    </row>
    <row r="29" spans="1:18" ht="12.5" customHeight="1" x14ac:dyDescent="0.35">
      <c r="A29" s="7">
        <v>25</v>
      </c>
      <c r="B29" s="8" t="s">
        <v>450</v>
      </c>
      <c r="C29" s="13">
        <v>194</v>
      </c>
      <c r="D29" s="13">
        <v>140</v>
      </c>
      <c r="E29" s="13">
        <v>544</v>
      </c>
      <c r="F29" s="13">
        <v>878</v>
      </c>
      <c r="G29" s="4"/>
      <c r="H29" s="7">
        <v>25</v>
      </c>
      <c r="I29" s="10" t="s">
        <v>450</v>
      </c>
      <c r="J29" s="11">
        <f t="shared" si="1"/>
        <v>194</v>
      </c>
      <c r="K29" s="11">
        <f t="shared" si="0"/>
        <v>194.0025</v>
      </c>
      <c r="L29" s="11">
        <f t="shared" si="2"/>
        <v>10</v>
      </c>
      <c r="M29" s="12" t="str">
        <f t="shared" si="3"/>
        <v>Hobsons Bay (C)</v>
      </c>
      <c r="N29" s="12">
        <f t="shared" si="4"/>
        <v>36</v>
      </c>
      <c r="Q29" s="3"/>
      <c r="R29" s="3"/>
    </row>
    <row r="30" spans="1:18" ht="12.5" customHeight="1" x14ac:dyDescent="0.35">
      <c r="A30" s="7">
        <v>26</v>
      </c>
      <c r="B30" s="8" t="s">
        <v>451</v>
      </c>
      <c r="C30" s="9">
        <v>948</v>
      </c>
      <c r="D30" s="9">
        <v>1862</v>
      </c>
      <c r="E30" s="9">
        <v>2583</v>
      </c>
      <c r="F30" s="9">
        <v>5393</v>
      </c>
      <c r="G30" s="4"/>
      <c r="H30" s="7">
        <v>26</v>
      </c>
      <c r="I30" s="10" t="s">
        <v>451</v>
      </c>
      <c r="J30" s="11">
        <f t="shared" si="1"/>
        <v>948</v>
      </c>
      <c r="K30" s="11">
        <f t="shared" si="0"/>
        <v>948.00260000000003</v>
      </c>
      <c r="L30" s="11">
        <f t="shared" si="2"/>
        <v>2</v>
      </c>
      <c r="M30" s="12" t="str">
        <f t="shared" si="3"/>
        <v>Banyule (C)</v>
      </c>
      <c r="N30" s="12">
        <f t="shared" si="4"/>
        <v>32</v>
      </c>
      <c r="Q30" s="3"/>
      <c r="R30" s="3"/>
    </row>
    <row r="31" spans="1:18" ht="12.5" customHeight="1" x14ac:dyDescent="0.35">
      <c r="A31" s="7">
        <v>27</v>
      </c>
      <c r="B31" s="8" t="s">
        <v>452</v>
      </c>
      <c r="C31" s="13">
        <v>317</v>
      </c>
      <c r="D31" s="13">
        <v>509</v>
      </c>
      <c r="E31" s="13">
        <v>2274</v>
      </c>
      <c r="F31" s="13">
        <v>3100</v>
      </c>
      <c r="G31" s="4"/>
      <c r="H31" s="7">
        <v>27</v>
      </c>
      <c r="I31" s="10" t="s">
        <v>452</v>
      </c>
      <c r="J31" s="11">
        <f t="shared" si="1"/>
        <v>317</v>
      </c>
      <c r="K31" s="11">
        <f t="shared" si="0"/>
        <v>317.0027</v>
      </c>
      <c r="L31" s="11">
        <f t="shared" si="2"/>
        <v>7</v>
      </c>
      <c r="M31" s="12" t="str">
        <f t="shared" si="3"/>
        <v>Glen Eira (C)</v>
      </c>
      <c r="N31" s="12">
        <f t="shared" si="4"/>
        <v>27</v>
      </c>
      <c r="Q31" s="3"/>
      <c r="R31" s="3"/>
    </row>
    <row r="32" spans="1:18" ht="12.5" customHeight="1" x14ac:dyDescent="0.35">
      <c r="A32" s="7">
        <v>28</v>
      </c>
      <c r="B32" s="8" t="s">
        <v>453</v>
      </c>
      <c r="C32" s="9">
        <v>146</v>
      </c>
      <c r="D32" s="9">
        <v>199</v>
      </c>
      <c r="E32" s="9">
        <v>517</v>
      </c>
      <c r="F32" s="9">
        <v>862</v>
      </c>
      <c r="G32" s="4"/>
      <c r="H32" s="7">
        <v>28</v>
      </c>
      <c r="I32" s="10" t="s">
        <v>453</v>
      </c>
      <c r="J32" s="11">
        <f t="shared" si="1"/>
        <v>146</v>
      </c>
      <c r="K32" s="11">
        <f t="shared" si="0"/>
        <v>146.00280000000001</v>
      </c>
      <c r="L32" s="11">
        <f t="shared" si="2"/>
        <v>11</v>
      </c>
      <c r="M32" s="12" t="str">
        <f t="shared" si="3"/>
        <v>Kingston (C)</v>
      </c>
      <c r="N32" s="12">
        <f t="shared" si="4"/>
        <v>26</v>
      </c>
      <c r="Q32" s="3"/>
      <c r="R32" s="3"/>
    </row>
    <row r="33" spans="1:18" ht="12.5" customHeight="1" x14ac:dyDescent="0.35">
      <c r="A33" s="7">
        <v>29</v>
      </c>
      <c r="B33" s="8" t="s">
        <v>454</v>
      </c>
      <c r="C33" s="13">
        <v>0</v>
      </c>
      <c r="D33" s="13">
        <v>13</v>
      </c>
      <c r="E33" s="13">
        <v>31</v>
      </c>
      <c r="F33" s="13">
        <v>44</v>
      </c>
      <c r="G33" s="4"/>
      <c r="H33" s="7">
        <v>29</v>
      </c>
      <c r="I33" s="10" t="s">
        <v>454</v>
      </c>
      <c r="J33" s="11">
        <f t="shared" si="1"/>
        <v>0</v>
      </c>
      <c r="K33" s="11">
        <f t="shared" si="0"/>
        <v>2.9000000000000002E-3</v>
      </c>
      <c r="L33" s="11">
        <f t="shared" si="2"/>
        <v>74</v>
      </c>
      <c r="M33" s="12" t="str">
        <f t="shared" si="3"/>
        <v>Yarra (C)</v>
      </c>
      <c r="N33" s="12">
        <f t="shared" si="4"/>
        <v>21</v>
      </c>
      <c r="Q33" s="3"/>
      <c r="R33" s="3"/>
    </row>
    <row r="34" spans="1:18" ht="12.5" customHeight="1" x14ac:dyDescent="0.35">
      <c r="A34" s="7">
        <v>30</v>
      </c>
      <c r="B34" s="8" t="s">
        <v>455</v>
      </c>
      <c r="C34" s="9">
        <v>10</v>
      </c>
      <c r="D34" s="9">
        <v>5</v>
      </c>
      <c r="E34" s="9">
        <v>13</v>
      </c>
      <c r="F34" s="9">
        <v>28</v>
      </c>
      <c r="G34" s="4"/>
      <c r="H34" s="7">
        <v>30</v>
      </c>
      <c r="I34" s="10" t="s">
        <v>455</v>
      </c>
      <c r="J34" s="11">
        <f t="shared" si="1"/>
        <v>10</v>
      </c>
      <c r="K34" s="11">
        <f t="shared" si="0"/>
        <v>10.003</v>
      </c>
      <c r="L34" s="11">
        <f t="shared" si="2"/>
        <v>35</v>
      </c>
      <c r="M34" s="12" t="str">
        <f t="shared" si="3"/>
        <v>Port Phillip (C)</v>
      </c>
      <c r="N34" s="12">
        <f t="shared" si="4"/>
        <v>17</v>
      </c>
      <c r="Q34" s="3"/>
      <c r="R34" s="3"/>
    </row>
    <row r="35" spans="1:18" ht="12.5" customHeight="1" x14ac:dyDescent="0.35">
      <c r="A35" s="7">
        <v>31</v>
      </c>
      <c r="B35" s="8" t="s">
        <v>456</v>
      </c>
      <c r="C35" s="13">
        <v>36</v>
      </c>
      <c r="D35" s="13">
        <v>298</v>
      </c>
      <c r="E35" s="13">
        <v>577</v>
      </c>
      <c r="F35" s="13">
        <v>911</v>
      </c>
      <c r="G35" s="4"/>
      <c r="H35" s="7">
        <v>31</v>
      </c>
      <c r="I35" s="10" t="s">
        <v>456</v>
      </c>
      <c r="J35" s="11">
        <f t="shared" si="1"/>
        <v>36</v>
      </c>
      <c r="K35" s="11">
        <f t="shared" si="0"/>
        <v>36.003100000000003</v>
      </c>
      <c r="L35" s="11">
        <f t="shared" si="2"/>
        <v>25</v>
      </c>
      <c r="M35" s="12" t="str">
        <f t="shared" si="3"/>
        <v>Boroondara (C)</v>
      </c>
      <c r="N35" s="12">
        <f t="shared" si="4"/>
        <v>16</v>
      </c>
      <c r="Q35" s="3"/>
      <c r="R35" s="3"/>
    </row>
    <row r="36" spans="1:18" ht="12.5" customHeight="1" x14ac:dyDescent="0.35">
      <c r="A36" s="7">
        <v>32</v>
      </c>
      <c r="B36" s="8" t="s">
        <v>457</v>
      </c>
      <c r="C36" s="9">
        <v>9</v>
      </c>
      <c r="D36" s="9">
        <v>19</v>
      </c>
      <c r="E36" s="9">
        <v>107</v>
      </c>
      <c r="F36" s="9">
        <v>135</v>
      </c>
      <c r="G36" s="4"/>
      <c r="H36" s="7">
        <v>32</v>
      </c>
      <c r="I36" s="10" t="s">
        <v>457</v>
      </c>
      <c r="J36" s="11">
        <f t="shared" si="1"/>
        <v>9</v>
      </c>
      <c r="K36" s="11">
        <f t="shared" si="0"/>
        <v>9.0031999999999996</v>
      </c>
      <c r="L36" s="11">
        <f t="shared" si="2"/>
        <v>37</v>
      </c>
      <c r="M36" s="12" t="str">
        <f t="shared" si="3"/>
        <v>Ballarat (C)</v>
      </c>
      <c r="N36" s="12">
        <f t="shared" si="4"/>
        <v>14</v>
      </c>
      <c r="Q36" s="3"/>
      <c r="R36" s="3"/>
    </row>
    <row r="37" spans="1:18" ht="12.5" customHeight="1" x14ac:dyDescent="0.35">
      <c r="A37" s="7">
        <v>33</v>
      </c>
      <c r="B37" s="8" t="s">
        <v>458</v>
      </c>
      <c r="C37" s="13">
        <v>922</v>
      </c>
      <c r="D37" s="13">
        <v>1288</v>
      </c>
      <c r="E37" s="13">
        <v>2246</v>
      </c>
      <c r="F37" s="13">
        <v>4456</v>
      </c>
      <c r="G37" s="4"/>
      <c r="H37" s="7">
        <v>33</v>
      </c>
      <c r="I37" s="10" t="s">
        <v>458</v>
      </c>
      <c r="J37" s="11">
        <f t="shared" si="1"/>
        <v>922</v>
      </c>
      <c r="K37" s="11">
        <f t="shared" si="0"/>
        <v>922.00329999999997</v>
      </c>
      <c r="L37" s="11">
        <f t="shared" si="2"/>
        <v>3</v>
      </c>
      <c r="M37" s="12" t="str">
        <f t="shared" si="3"/>
        <v>Stonnington (C)</v>
      </c>
      <c r="N37" s="12">
        <f t="shared" si="4"/>
        <v>13</v>
      </c>
      <c r="Q37" s="3"/>
      <c r="R37" s="3"/>
    </row>
    <row r="38" spans="1:18" ht="12.5" customHeight="1" x14ac:dyDescent="0.35">
      <c r="A38" s="7">
        <v>34</v>
      </c>
      <c r="B38" s="8" t="s">
        <v>459</v>
      </c>
      <c r="C38" s="13">
        <v>0</v>
      </c>
      <c r="D38" s="13">
        <v>7</v>
      </c>
      <c r="E38" s="13">
        <v>8</v>
      </c>
      <c r="F38" s="13">
        <v>15</v>
      </c>
      <c r="G38" s="4"/>
      <c r="H38" s="7">
        <v>34</v>
      </c>
      <c r="I38" s="10" t="s">
        <v>459</v>
      </c>
      <c r="J38" s="11">
        <f t="shared" si="1"/>
        <v>0</v>
      </c>
      <c r="K38" s="11">
        <f t="shared" si="0"/>
        <v>3.4000000000000002E-3</v>
      </c>
      <c r="L38" s="11">
        <f t="shared" si="2"/>
        <v>73</v>
      </c>
      <c r="M38" s="12" t="str">
        <f t="shared" si="3"/>
        <v>Bayside (C)</v>
      </c>
      <c r="N38" s="12">
        <f t="shared" si="4"/>
        <v>11</v>
      </c>
      <c r="Q38" s="3"/>
      <c r="R38" s="3"/>
    </row>
    <row r="39" spans="1:18" ht="12.5" customHeight="1" x14ac:dyDescent="0.35">
      <c r="A39" s="7">
        <v>35</v>
      </c>
      <c r="B39" s="8" t="s">
        <v>460</v>
      </c>
      <c r="C39" s="9">
        <v>26</v>
      </c>
      <c r="D39" s="9">
        <v>435</v>
      </c>
      <c r="E39" s="9">
        <v>1115</v>
      </c>
      <c r="F39" s="9">
        <v>1576</v>
      </c>
      <c r="G39" s="4"/>
      <c r="H39" s="7">
        <v>35</v>
      </c>
      <c r="I39" s="10" t="s">
        <v>460</v>
      </c>
      <c r="J39" s="11">
        <f t="shared" si="1"/>
        <v>26</v>
      </c>
      <c r="K39" s="11">
        <f t="shared" si="0"/>
        <v>26.003499999999999</v>
      </c>
      <c r="L39" s="11">
        <f t="shared" si="2"/>
        <v>28</v>
      </c>
      <c r="M39" s="12" t="str">
        <f t="shared" si="3"/>
        <v>Hindmarsh (S)</v>
      </c>
      <c r="N39" s="12">
        <f t="shared" si="4"/>
        <v>10</v>
      </c>
      <c r="Q39" s="3"/>
      <c r="R39" s="3"/>
    </row>
    <row r="40" spans="1:18" ht="12.5" customHeight="1" x14ac:dyDescent="0.35">
      <c r="A40" s="7">
        <v>36</v>
      </c>
      <c r="B40" s="8" t="s">
        <v>461</v>
      </c>
      <c r="C40" s="13">
        <v>42</v>
      </c>
      <c r="D40" s="13">
        <v>473</v>
      </c>
      <c r="E40" s="13">
        <v>896</v>
      </c>
      <c r="F40" s="13">
        <v>1411</v>
      </c>
      <c r="G40" s="4"/>
      <c r="H40" s="7">
        <v>36</v>
      </c>
      <c r="I40" s="10" t="s">
        <v>461</v>
      </c>
      <c r="J40" s="11">
        <f t="shared" si="1"/>
        <v>42</v>
      </c>
      <c r="K40" s="11">
        <f t="shared" si="0"/>
        <v>42.003599999999999</v>
      </c>
      <c r="L40" s="11">
        <f t="shared" si="2"/>
        <v>24</v>
      </c>
      <c r="M40" s="12" t="str">
        <f t="shared" si="3"/>
        <v>Mitchell (S)</v>
      </c>
      <c r="N40" s="12">
        <f t="shared" si="4"/>
        <v>9</v>
      </c>
      <c r="Q40" s="3"/>
      <c r="R40" s="3"/>
    </row>
    <row r="41" spans="1:18" ht="12.5" customHeight="1" x14ac:dyDescent="0.35">
      <c r="A41" s="7">
        <v>37</v>
      </c>
      <c r="B41" s="8" t="s">
        <v>462</v>
      </c>
      <c r="C41" s="9">
        <v>3</v>
      </c>
      <c r="D41" s="9">
        <v>89</v>
      </c>
      <c r="E41" s="9">
        <v>390</v>
      </c>
      <c r="F41" s="9">
        <v>482</v>
      </c>
      <c r="G41" s="4"/>
      <c r="H41" s="7">
        <v>37</v>
      </c>
      <c r="I41" s="10" t="s">
        <v>462</v>
      </c>
      <c r="J41" s="11">
        <f t="shared" si="1"/>
        <v>3</v>
      </c>
      <c r="K41" s="11">
        <f t="shared" si="0"/>
        <v>3.0036999999999998</v>
      </c>
      <c r="L41" s="11">
        <f t="shared" si="2"/>
        <v>55</v>
      </c>
      <c r="M41" s="12" t="str">
        <f t="shared" si="3"/>
        <v>Horsham (RC)</v>
      </c>
      <c r="N41" s="12">
        <f t="shared" si="4"/>
        <v>9</v>
      </c>
      <c r="Q41" s="3"/>
      <c r="R41" s="3"/>
    </row>
    <row r="42" spans="1:18" ht="12.5" customHeight="1" x14ac:dyDescent="0.35">
      <c r="A42" s="7">
        <v>38</v>
      </c>
      <c r="B42" s="8" t="s">
        <v>463</v>
      </c>
      <c r="C42" s="13">
        <v>0</v>
      </c>
      <c r="D42" s="13">
        <v>3</v>
      </c>
      <c r="E42" s="13">
        <v>26</v>
      </c>
      <c r="F42" s="13">
        <v>29</v>
      </c>
      <c r="G42" s="4"/>
      <c r="H42" s="7">
        <v>38</v>
      </c>
      <c r="I42" s="10" t="s">
        <v>463</v>
      </c>
      <c r="J42" s="11">
        <f t="shared" si="1"/>
        <v>0</v>
      </c>
      <c r="K42" s="11">
        <f t="shared" si="0"/>
        <v>3.8E-3</v>
      </c>
      <c r="L42" s="11">
        <f t="shared" si="2"/>
        <v>72</v>
      </c>
      <c r="M42" s="12" t="str">
        <f t="shared" si="3"/>
        <v>Frankston (C)</v>
      </c>
      <c r="N42" s="12">
        <f t="shared" si="4"/>
        <v>9</v>
      </c>
      <c r="Q42" s="3"/>
      <c r="R42" s="3"/>
    </row>
    <row r="43" spans="1:18" ht="12.5" customHeight="1" x14ac:dyDescent="0.35">
      <c r="A43" s="7">
        <v>39</v>
      </c>
      <c r="B43" s="8" t="s">
        <v>464</v>
      </c>
      <c r="C43" s="9">
        <v>8</v>
      </c>
      <c r="D43" s="9">
        <v>41</v>
      </c>
      <c r="E43" s="9">
        <v>36</v>
      </c>
      <c r="F43" s="9">
        <v>85</v>
      </c>
      <c r="G43" s="4"/>
      <c r="H43" s="7">
        <v>39</v>
      </c>
      <c r="I43" s="10" t="s">
        <v>464</v>
      </c>
      <c r="J43" s="11">
        <f t="shared" si="1"/>
        <v>8</v>
      </c>
      <c r="K43" s="11">
        <f t="shared" si="0"/>
        <v>8.0038999999999998</v>
      </c>
      <c r="L43" s="11">
        <f t="shared" si="2"/>
        <v>40</v>
      </c>
      <c r="M43" s="12" t="str">
        <f t="shared" si="3"/>
        <v>Wodonga (RC)</v>
      </c>
      <c r="N43" s="12">
        <f t="shared" si="4"/>
        <v>8</v>
      </c>
      <c r="Q43" s="3"/>
      <c r="R43" s="3"/>
    </row>
    <row r="44" spans="1:18" ht="12.5" customHeight="1" x14ac:dyDescent="0.35">
      <c r="A44" s="7">
        <v>40</v>
      </c>
      <c r="B44" s="8" t="s">
        <v>465</v>
      </c>
      <c r="C44" s="13">
        <v>102</v>
      </c>
      <c r="D44" s="13">
        <v>555</v>
      </c>
      <c r="E44" s="13">
        <v>1487</v>
      </c>
      <c r="F44" s="13">
        <v>2144</v>
      </c>
      <c r="G44" s="4"/>
      <c r="H44" s="7">
        <v>40</v>
      </c>
      <c r="I44" s="10" t="s">
        <v>465</v>
      </c>
      <c r="J44" s="11">
        <f t="shared" si="1"/>
        <v>102</v>
      </c>
      <c r="K44" s="11">
        <f t="shared" si="0"/>
        <v>102.004</v>
      </c>
      <c r="L44" s="11">
        <f t="shared" si="2"/>
        <v>16</v>
      </c>
      <c r="M44" s="12" t="str">
        <f t="shared" si="3"/>
        <v>Macedon Ranges (S)</v>
      </c>
      <c r="N44" s="12">
        <f t="shared" si="4"/>
        <v>8</v>
      </c>
      <c r="Q44" s="3"/>
      <c r="R44" s="3"/>
    </row>
    <row r="45" spans="1:18" ht="12.5" customHeight="1" x14ac:dyDescent="0.35">
      <c r="A45" s="7">
        <v>41</v>
      </c>
      <c r="B45" s="8" t="s">
        <v>466</v>
      </c>
      <c r="C45" s="9">
        <v>3</v>
      </c>
      <c r="D45" s="9">
        <v>10</v>
      </c>
      <c r="E45" s="9">
        <v>19</v>
      </c>
      <c r="F45" s="9">
        <v>32</v>
      </c>
      <c r="G45" s="4"/>
      <c r="H45" s="7">
        <v>41</v>
      </c>
      <c r="I45" s="10" t="s">
        <v>466</v>
      </c>
      <c r="J45" s="11">
        <f t="shared" si="1"/>
        <v>3</v>
      </c>
      <c r="K45" s="11">
        <f t="shared" si="0"/>
        <v>3.0041000000000002</v>
      </c>
      <c r="L45" s="11">
        <f t="shared" si="2"/>
        <v>54</v>
      </c>
      <c r="M45" s="12" t="str">
        <f t="shared" si="3"/>
        <v>Bass Coast (S)</v>
      </c>
      <c r="N45" s="12">
        <f t="shared" si="4"/>
        <v>6</v>
      </c>
      <c r="Q45" s="3"/>
      <c r="R45" s="3"/>
    </row>
    <row r="46" spans="1:18" ht="12.5" customHeight="1" x14ac:dyDescent="0.35">
      <c r="A46" s="7">
        <v>42</v>
      </c>
      <c r="B46" s="8" t="s">
        <v>467</v>
      </c>
      <c r="C46" s="13">
        <v>95</v>
      </c>
      <c r="D46" s="13">
        <v>509</v>
      </c>
      <c r="E46" s="13">
        <v>1248</v>
      </c>
      <c r="F46" s="13">
        <v>1852</v>
      </c>
      <c r="G46" s="4"/>
      <c r="H46" s="7">
        <v>42</v>
      </c>
      <c r="I46" s="10" t="s">
        <v>467</v>
      </c>
      <c r="J46" s="11">
        <f t="shared" si="1"/>
        <v>95</v>
      </c>
      <c r="K46" s="11">
        <f t="shared" si="0"/>
        <v>95.004199999999997</v>
      </c>
      <c r="L46" s="11">
        <f t="shared" si="2"/>
        <v>18</v>
      </c>
      <c r="M46" s="12" t="str">
        <f t="shared" si="3"/>
        <v>Alpine (S)</v>
      </c>
      <c r="N46" s="12">
        <f t="shared" si="4"/>
        <v>6</v>
      </c>
      <c r="Q46" s="3"/>
      <c r="R46" s="3"/>
    </row>
    <row r="47" spans="1:18" ht="12.5" customHeight="1" x14ac:dyDescent="0.35">
      <c r="A47" s="7">
        <v>43</v>
      </c>
      <c r="B47" s="8" t="s">
        <v>468</v>
      </c>
      <c r="C47" s="9">
        <v>101</v>
      </c>
      <c r="D47" s="9">
        <v>280</v>
      </c>
      <c r="E47" s="9">
        <v>506</v>
      </c>
      <c r="F47" s="9">
        <v>887</v>
      </c>
      <c r="G47" s="4"/>
      <c r="H47" s="7">
        <v>43</v>
      </c>
      <c r="I47" s="10" t="s">
        <v>468</v>
      </c>
      <c r="J47" s="11">
        <f t="shared" si="1"/>
        <v>101</v>
      </c>
      <c r="K47" s="11">
        <f t="shared" si="0"/>
        <v>101.0043</v>
      </c>
      <c r="L47" s="11">
        <f t="shared" si="2"/>
        <v>17</v>
      </c>
      <c r="M47" s="12" t="str">
        <f t="shared" si="3"/>
        <v>South Gippsland (S)</v>
      </c>
      <c r="N47" s="12">
        <f t="shared" si="4"/>
        <v>5</v>
      </c>
      <c r="Q47" s="3"/>
      <c r="R47" s="3"/>
    </row>
    <row r="48" spans="1:18" ht="12.5" customHeight="1" x14ac:dyDescent="0.35">
      <c r="A48" s="7">
        <v>44</v>
      </c>
      <c r="B48" s="8" t="s">
        <v>469</v>
      </c>
      <c r="C48" s="13">
        <v>104</v>
      </c>
      <c r="D48" s="13">
        <v>1332</v>
      </c>
      <c r="E48" s="13">
        <v>7712</v>
      </c>
      <c r="F48" s="13">
        <v>9148</v>
      </c>
      <c r="G48" s="4"/>
      <c r="H48" s="7">
        <v>44</v>
      </c>
      <c r="I48" s="10" t="s">
        <v>469</v>
      </c>
      <c r="J48" s="11">
        <f t="shared" si="1"/>
        <v>104</v>
      </c>
      <c r="K48" s="11">
        <f t="shared" si="0"/>
        <v>104.0044</v>
      </c>
      <c r="L48" s="11">
        <f t="shared" si="2"/>
        <v>14</v>
      </c>
      <c r="M48" s="12" t="str">
        <f t="shared" si="3"/>
        <v>Wellington (S)</v>
      </c>
      <c r="N48" s="12">
        <f t="shared" si="4"/>
        <v>3</v>
      </c>
      <c r="Q48" s="3"/>
      <c r="R48" s="3"/>
    </row>
    <row r="49" spans="1:18" ht="12.5" customHeight="1" x14ac:dyDescent="0.35">
      <c r="A49" s="7">
        <v>45</v>
      </c>
      <c r="B49" s="8" t="s">
        <v>470</v>
      </c>
      <c r="C49" s="9">
        <v>286</v>
      </c>
      <c r="D49" s="9">
        <v>1268</v>
      </c>
      <c r="E49" s="9">
        <v>1619</v>
      </c>
      <c r="F49" s="9">
        <v>3173</v>
      </c>
      <c r="G49" s="4"/>
      <c r="H49" s="7">
        <v>45</v>
      </c>
      <c r="I49" s="10" t="s">
        <v>470</v>
      </c>
      <c r="J49" s="11">
        <f t="shared" si="1"/>
        <v>286</v>
      </c>
      <c r="K49" s="11">
        <f t="shared" si="0"/>
        <v>286.00450000000001</v>
      </c>
      <c r="L49" s="11">
        <f t="shared" si="2"/>
        <v>9</v>
      </c>
      <c r="M49" s="12" t="str">
        <f t="shared" si="3"/>
        <v>Warrnambool (C)</v>
      </c>
      <c r="N49" s="12">
        <f t="shared" si="4"/>
        <v>3</v>
      </c>
      <c r="Q49" s="3"/>
      <c r="R49" s="3"/>
    </row>
    <row r="50" spans="1:18" ht="12.5" customHeight="1" x14ac:dyDescent="0.35">
      <c r="A50" s="7">
        <v>46</v>
      </c>
      <c r="B50" s="8" t="s">
        <v>471</v>
      </c>
      <c r="C50" s="13">
        <v>79</v>
      </c>
      <c r="D50" s="13">
        <v>135</v>
      </c>
      <c r="E50" s="13">
        <v>225</v>
      </c>
      <c r="F50" s="13">
        <v>439</v>
      </c>
      <c r="G50" s="4"/>
      <c r="H50" s="7">
        <v>46</v>
      </c>
      <c r="I50" s="10" t="s">
        <v>471</v>
      </c>
      <c r="J50" s="11">
        <f t="shared" si="1"/>
        <v>79</v>
      </c>
      <c r="K50" s="11">
        <f t="shared" si="0"/>
        <v>79.004599999999996</v>
      </c>
      <c r="L50" s="11">
        <f t="shared" si="2"/>
        <v>20</v>
      </c>
      <c r="M50" s="12" t="str">
        <f t="shared" si="3"/>
        <v>Wangaratta (RC)</v>
      </c>
      <c r="N50" s="12">
        <f t="shared" si="4"/>
        <v>3</v>
      </c>
      <c r="Q50" s="3"/>
      <c r="R50" s="3"/>
    </row>
    <row r="51" spans="1:18" ht="12.5" customHeight="1" x14ac:dyDescent="0.35">
      <c r="A51" s="7">
        <v>47</v>
      </c>
      <c r="B51" s="8" t="s">
        <v>472</v>
      </c>
      <c r="C51" s="9">
        <v>9</v>
      </c>
      <c r="D51" s="9">
        <v>119</v>
      </c>
      <c r="E51" s="9">
        <v>289</v>
      </c>
      <c r="F51" s="9">
        <v>417</v>
      </c>
      <c r="G51" s="4"/>
      <c r="H51" s="7">
        <v>47</v>
      </c>
      <c r="I51" s="10" t="s">
        <v>472</v>
      </c>
      <c r="J51" s="11">
        <f t="shared" si="1"/>
        <v>9</v>
      </c>
      <c r="K51" s="11">
        <f t="shared" si="0"/>
        <v>9.0046999999999997</v>
      </c>
      <c r="L51" s="11">
        <f t="shared" si="2"/>
        <v>36</v>
      </c>
      <c r="M51" s="12" t="str">
        <f t="shared" si="3"/>
        <v>Swan Hill (RC)</v>
      </c>
      <c r="N51" s="12">
        <f t="shared" si="4"/>
        <v>3</v>
      </c>
      <c r="Q51" s="3"/>
      <c r="R51" s="3"/>
    </row>
    <row r="52" spans="1:18" ht="12.5" customHeight="1" x14ac:dyDescent="0.35">
      <c r="A52" s="7">
        <v>48</v>
      </c>
      <c r="B52" s="8" t="s">
        <v>473</v>
      </c>
      <c r="C52" s="13">
        <v>0</v>
      </c>
      <c r="D52" s="13">
        <v>32</v>
      </c>
      <c r="E52" s="13">
        <v>87</v>
      </c>
      <c r="F52" s="13">
        <v>119</v>
      </c>
      <c r="G52" s="4"/>
      <c r="H52" s="7">
        <v>48</v>
      </c>
      <c r="I52" s="10" t="s">
        <v>473</v>
      </c>
      <c r="J52" s="11">
        <f t="shared" si="1"/>
        <v>0</v>
      </c>
      <c r="K52" s="11">
        <f t="shared" si="0"/>
        <v>4.8000000000000004E-3</v>
      </c>
      <c r="L52" s="11">
        <f t="shared" si="2"/>
        <v>71</v>
      </c>
      <c r="M52" s="12" t="str">
        <f t="shared" si="3"/>
        <v>Queenscliffe (B)</v>
      </c>
      <c r="N52" s="12">
        <f t="shared" si="4"/>
        <v>3</v>
      </c>
      <c r="Q52" s="3"/>
      <c r="R52" s="3"/>
    </row>
    <row r="53" spans="1:18" ht="12.5" customHeight="1" x14ac:dyDescent="0.35">
      <c r="A53" s="7">
        <v>49</v>
      </c>
      <c r="B53" s="8" t="s">
        <v>474</v>
      </c>
      <c r="C53" s="9">
        <v>66</v>
      </c>
      <c r="D53" s="9">
        <v>938</v>
      </c>
      <c r="E53" s="9">
        <v>4834</v>
      </c>
      <c r="F53" s="9">
        <v>5838</v>
      </c>
      <c r="G53" s="4"/>
      <c r="H53" s="7">
        <v>49</v>
      </c>
      <c r="I53" s="10" t="s">
        <v>474</v>
      </c>
      <c r="J53" s="11">
        <f t="shared" si="1"/>
        <v>66</v>
      </c>
      <c r="K53" s="11">
        <f t="shared" si="0"/>
        <v>66.004900000000006</v>
      </c>
      <c r="L53" s="11">
        <f t="shared" si="2"/>
        <v>21</v>
      </c>
      <c r="M53" s="12" t="str">
        <f t="shared" si="3"/>
        <v>Northern Grampians (S)</v>
      </c>
      <c r="N53" s="12">
        <f t="shared" si="4"/>
        <v>3</v>
      </c>
      <c r="Q53" s="3"/>
      <c r="R53" s="3"/>
    </row>
    <row r="54" spans="1:18" ht="12.5" customHeight="1" x14ac:dyDescent="0.35">
      <c r="A54" s="7">
        <v>50</v>
      </c>
      <c r="B54" s="8" t="s">
        <v>475</v>
      </c>
      <c r="C54" s="13">
        <v>52</v>
      </c>
      <c r="D54" s="13">
        <v>495</v>
      </c>
      <c r="E54" s="13">
        <v>957</v>
      </c>
      <c r="F54" s="13">
        <v>1504</v>
      </c>
      <c r="G54" s="4"/>
      <c r="H54" s="7">
        <v>50</v>
      </c>
      <c r="I54" s="10" t="s">
        <v>475</v>
      </c>
      <c r="J54" s="11">
        <f t="shared" si="1"/>
        <v>52</v>
      </c>
      <c r="K54" s="11">
        <f t="shared" si="0"/>
        <v>52.005000000000003</v>
      </c>
      <c r="L54" s="11">
        <f t="shared" si="2"/>
        <v>22</v>
      </c>
      <c r="M54" s="12" t="str">
        <f t="shared" si="3"/>
        <v>Nillumbik (S)</v>
      </c>
      <c r="N54" s="12">
        <f t="shared" si="4"/>
        <v>3</v>
      </c>
      <c r="Q54" s="3"/>
      <c r="R54" s="3"/>
    </row>
    <row r="55" spans="1:18" ht="12.5" customHeight="1" x14ac:dyDescent="0.35">
      <c r="A55" s="7">
        <v>51</v>
      </c>
      <c r="B55" s="8" t="s">
        <v>476</v>
      </c>
      <c r="C55" s="9">
        <v>3</v>
      </c>
      <c r="D55" s="9">
        <v>43</v>
      </c>
      <c r="E55" s="9">
        <v>165</v>
      </c>
      <c r="F55" s="9">
        <v>211</v>
      </c>
      <c r="G55" s="4"/>
      <c r="H55" s="7">
        <v>51</v>
      </c>
      <c r="I55" s="10" t="s">
        <v>476</v>
      </c>
      <c r="J55" s="11">
        <f t="shared" si="1"/>
        <v>3</v>
      </c>
      <c r="K55" s="11">
        <f t="shared" si="0"/>
        <v>3.0051000000000001</v>
      </c>
      <c r="L55" s="11">
        <f t="shared" si="2"/>
        <v>53</v>
      </c>
      <c r="M55" s="12" t="str">
        <f t="shared" si="3"/>
        <v>Moyne (S)</v>
      </c>
      <c r="N55" s="12">
        <f t="shared" si="4"/>
        <v>3</v>
      </c>
      <c r="Q55" s="3"/>
      <c r="R55" s="3"/>
    </row>
    <row r="56" spans="1:18" ht="12.5" customHeight="1" x14ac:dyDescent="0.35">
      <c r="A56" s="7">
        <v>52</v>
      </c>
      <c r="B56" s="8" t="s">
        <v>477</v>
      </c>
      <c r="C56" s="13">
        <v>105</v>
      </c>
      <c r="D56" s="13">
        <v>849</v>
      </c>
      <c r="E56" s="13">
        <v>2313</v>
      </c>
      <c r="F56" s="13">
        <v>3267</v>
      </c>
      <c r="G56" s="4"/>
      <c r="H56" s="7">
        <v>52</v>
      </c>
      <c r="I56" s="10" t="s">
        <v>477</v>
      </c>
      <c r="J56" s="11">
        <f t="shared" si="1"/>
        <v>105</v>
      </c>
      <c r="K56" s="11">
        <f t="shared" si="0"/>
        <v>105.0052</v>
      </c>
      <c r="L56" s="11">
        <f t="shared" si="2"/>
        <v>13</v>
      </c>
      <c r="M56" s="12" t="str">
        <f t="shared" si="3"/>
        <v>Mornington Peninsula (S)</v>
      </c>
      <c r="N56" s="12">
        <f t="shared" si="4"/>
        <v>3</v>
      </c>
      <c r="Q56" s="3"/>
      <c r="R56" s="3"/>
    </row>
    <row r="57" spans="1:18" ht="12.5" customHeight="1" x14ac:dyDescent="0.35">
      <c r="A57" s="7">
        <v>53</v>
      </c>
      <c r="B57" s="8" t="s">
        <v>478</v>
      </c>
      <c r="C57" s="9">
        <v>3</v>
      </c>
      <c r="D57" s="9">
        <v>172</v>
      </c>
      <c r="E57" s="9">
        <v>199</v>
      </c>
      <c r="F57" s="9">
        <v>374</v>
      </c>
      <c r="G57" s="4"/>
      <c r="H57" s="7">
        <v>53</v>
      </c>
      <c r="I57" s="10" t="s">
        <v>478</v>
      </c>
      <c r="J57" s="11">
        <f t="shared" si="1"/>
        <v>3</v>
      </c>
      <c r="K57" s="11">
        <f t="shared" si="0"/>
        <v>3.0053000000000001</v>
      </c>
      <c r="L57" s="11">
        <f t="shared" si="2"/>
        <v>52</v>
      </c>
      <c r="M57" s="12" t="str">
        <f t="shared" si="3"/>
        <v>Moorabool (S)</v>
      </c>
      <c r="N57" s="12">
        <f t="shared" si="4"/>
        <v>3</v>
      </c>
      <c r="Q57" s="3"/>
      <c r="R57" s="3"/>
    </row>
    <row r="58" spans="1:18" ht="12.5" customHeight="1" x14ac:dyDescent="0.35">
      <c r="A58" s="7">
        <v>54</v>
      </c>
      <c r="B58" s="8" t="s">
        <v>479</v>
      </c>
      <c r="C58" s="13">
        <v>0</v>
      </c>
      <c r="D58" s="13">
        <v>12</v>
      </c>
      <c r="E58" s="13">
        <v>13</v>
      </c>
      <c r="F58" s="13">
        <v>25</v>
      </c>
      <c r="G58" s="4"/>
      <c r="H58" s="7">
        <v>54</v>
      </c>
      <c r="I58" s="10" t="s">
        <v>479</v>
      </c>
      <c r="J58" s="11">
        <f t="shared" si="1"/>
        <v>0</v>
      </c>
      <c r="K58" s="11">
        <f t="shared" si="0"/>
        <v>5.4000000000000003E-3</v>
      </c>
      <c r="L58" s="11">
        <f t="shared" si="2"/>
        <v>70</v>
      </c>
      <c r="M58" s="12" t="str">
        <f t="shared" si="3"/>
        <v>Mansfield (S)</v>
      </c>
      <c r="N58" s="12">
        <f t="shared" si="4"/>
        <v>3</v>
      </c>
      <c r="Q58" s="3"/>
      <c r="R58" s="3"/>
    </row>
    <row r="59" spans="1:18" ht="12.5" customHeight="1" x14ac:dyDescent="0.35">
      <c r="A59" s="7">
        <v>55</v>
      </c>
      <c r="B59" s="8" t="s">
        <v>480</v>
      </c>
      <c r="C59" s="9">
        <v>3</v>
      </c>
      <c r="D59" s="9">
        <v>12</v>
      </c>
      <c r="E59" s="9">
        <v>14</v>
      </c>
      <c r="F59" s="9">
        <v>29</v>
      </c>
      <c r="G59" s="4"/>
      <c r="H59" s="7">
        <v>55</v>
      </c>
      <c r="I59" s="10" t="s">
        <v>480</v>
      </c>
      <c r="J59" s="11">
        <f t="shared" si="1"/>
        <v>3</v>
      </c>
      <c r="K59" s="11">
        <f t="shared" si="0"/>
        <v>3.0055000000000001</v>
      </c>
      <c r="L59" s="11">
        <f t="shared" si="2"/>
        <v>51</v>
      </c>
      <c r="M59" s="12" t="str">
        <f t="shared" si="3"/>
        <v>Latrobe (C)</v>
      </c>
      <c r="N59" s="12">
        <f t="shared" si="4"/>
        <v>3</v>
      </c>
      <c r="Q59" s="3"/>
      <c r="R59" s="3"/>
    </row>
    <row r="60" spans="1:18" ht="12.5" customHeight="1" x14ac:dyDescent="0.35">
      <c r="A60" s="7">
        <v>56</v>
      </c>
      <c r="B60" s="8" t="s">
        <v>481</v>
      </c>
      <c r="C60" s="13">
        <v>0</v>
      </c>
      <c r="D60" s="13">
        <v>9</v>
      </c>
      <c r="E60" s="13">
        <v>14</v>
      </c>
      <c r="F60" s="13">
        <v>23</v>
      </c>
      <c r="G60" s="4"/>
      <c r="H60" s="7">
        <v>56</v>
      </c>
      <c r="I60" s="10" t="s">
        <v>481</v>
      </c>
      <c r="J60" s="11">
        <f t="shared" si="1"/>
        <v>0</v>
      </c>
      <c r="K60" s="11">
        <f t="shared" si="0"/>
        <v>5.5999999999999999E-3</v>
      </c>
      <c r="L60" s="11">
        <f t="shared" si="2"/>
        <v>69</v>
      </c>
      <c r="M60" s="12" t="str">
        <f t="shared" si="3"/>
        <v>Colac-Otway (S)</v>
      </c>
      <c r="N60" s="12">
        <f t="shared" si="4"/>
        <v>3</v>
      </c>
      <c r="Q60" s="3"/>
      <c r="R60" s="3"/>
    </row>
    <row r="61" spans="1:18" ht="12.5" customHeight="1" x14ac:dyDescent="0.35">
      <c r="A61" s="7">
        <v>57</v>
      </c>
      <c r="B61" s="8" t="s">
        <v>482</v>
      </c>
      <c r="C61" s="9">
        <v>3</v>
      </c>
      <c r="D61" s="9">
        <v>56</v>
      </c>
      <c r="E61" s="9">
        <v>28</v>
      </c>
      <c r="F61" s="9">
        <v>87</v>
      </c>
      <c r="G61" s="4"/>
      <c r="H61" s="7">
        <v>57</v>
      </c>
      <c r="I61" s="10" t="s">
        <v>482</v>
      </c>
      <c r="J61" s="11">
        <f t="shared" si="1"/>
        <v>3</v>
      </c>
      <c r="K61" s="11">
        <f t="shared" si="0"/>
        <v>3.0057</v>
      </c>
      <c r="L61" s="11">
        <f t="shared" si="2"/>
        <v>50</v>
      </c>
      <c r="M61" s="12" t="str">
        <f t="shared" si="3"/>
        <v>Central Goldfields (S)</v>
      </c>
      <c r="N61" s="12">
        <f t="shared" si="4"/>
        <v>3</v>
      </c>
      <c r="Q61" s="3"/>
      <c r="R61" s="3"/>
    </row>
    <row r="62" spans="1:18" ht="12.5" customHeight="1" x14ac:dyDescent="0.35">
      <c r="A62" s="7">
        <v>58</v>
      </c>
      <c r="B62" s="8" t="s">
        <v>483</v>
      </c>
      <c r="C62" s="13">
        <v>3</v>
      </c>
      <c r="D62" s="13">
        <v>23</v>
      </c>
      <c r="E62" s="13">
        <v>41</v>
      </c>
      <c r="F62" s="13">
        <v>67</v>
      </c>
      <c r="G62" s="4"/>
      <c r="H62" s="7">
        <v>58</v>
      </c>
      <c r="I62" s="10" t="s">
        <v>483</v>
      </c>
      <c r="J62" s="11">
        <f t="shared" si="1"/>
        <v>3</v>
      </c>
      <c r="K62" s="11">
        <f t="shared" si="0"/>
        <v>3.0057999999999998</v>
      </c>
      <c r="L62" s="11">
        <f t="shared" si="2"/>
        <v>49</v>
      </c>
      <c r="M62" s="12" t="str">
        <f t="shared" si="3"/>
        <v>Campaspe (S)</v>
      </c>
      <c r="N62" s="12">
        <f t="shared" si="4"/>
        <v>3</v>
      </c>
      <c r="Q62" s="3"/>
      <c r="R62" s="3"/>
    </row>
    <row r="63" spans="1:18" ht="12.5" customHeight="1" x14ac:dyDescent="0.35">
      <c r="A63" s="7">
        <v>59</v>
      </c>
      <c r="B63" s="8" t="s">
        <v>421</v>
      </c>
      <c r="C63" s="9">
        <v>905</v>
      </c>
      <c r="D63" s="9">
        <v>1738</v>
      </c>
      <c r="E63" s="9">
        <v>8825</v>
      </c>
      <c r="F63" s="9">
        <v>11468</v>
      </c>
      <c r="G63" s="4"/>
      <c r="H63" s="7">
        <v>59</v>
      </c>
      <c r="I63" s="10" t="s">
        <v>421</v>
      </c>
      <c r="J63" s="11">
        <f t="shared" si="1"/>
        <v>905</v>
      </c>
      <c r="K63" s="11">
        <f t="shared" si="0"/>
        <v>905.0059</v>
      </c>
      <c r="L63" s="11">
        <f t="shared" si="2"/>
        <v>4</v>
      </c>
      <c r="M63" s="12" t="str">
        <f t="shared" si="3"/>
        <v>Baw Baw (S)</v>
      </c>
      <c r="N63" s="12">
        <f t="shared" si="4"/>
        <v>3</v>
      </c>
      <c r="Q63" s="3"/>
      <c r="R63" s="3"/>
    </row>
    <row r="64" spans="1:18" ht="12.5" customHeight="1" x14ac:dyDescent="0.35">
      <c r="A64" s="7">
        <v>60</v>
      </c>
      <c r="B64" s="8" t="s">
        <v>484</v>
      </c>
      <c r="C64" s="13">
        <v>17</v>
      </c>
      <c r="D64" s="13">
        <v>644</v>
      </c>
      <c r="E64" s="13">
        <v>1341</v>
      </c>
      <c r="F64" s="13">
        <v>2002</v>
      </c>
      <c r="G64" s="4"/>
      <c r="H64" s="7">
        <v>60</v>
      </c>
      <c r="I64" s="10" t="s">
        <v>484</v>
      </c>
      <c r="J64" s="11">
        <f t="shared" si="1"/>
        <v>17</v>
      </c>
      <c r="K64" s="11">
        <f t="shared" si="0"/>
        <v>17.006</v>
      </c>
      <c r="L64" s="11">
        <f t="shared" si="2"/>
        <v>30</v>
      </c>
      <c r="M64" s="12" t="str">
        <f t="shared" si="3"/>
        <v>Ararat (RC)</v>
      </c>
      <c r="N64" s="12">
        <f t="shared" si="4"/>
        <v>3</v>
      </c>
      <c r="Q64" s="3"/>
      <c r="R64" s="3"/>
    </row>
    <row r="65" spans="1:18" ht="12.5" customHeight="1" x14ac:dyDescent="0.35">
      <c r="A65" s="7">
        <v>61</v>
      </c>
      <c r="B65" s="8" t="s">
        <v>485</v>
      </c>
      <c r="C65" s="9">
        <v>0</v>
      </c>
      <c r="D65" s="9">
        <v>7</v>
      </c>
      <c r="E65" s="9" t="s">
        <v>390</v>
      </c>
      <c r="F65" s="9">
        <v>7</v>
      </c>
      <c r="G65" s="4"/>
      <c r="H65" s="7">
        <v>61</v>
      </c>
      <c r="I65" s="10" t="s">
        <v>485</v>
      </c>
      <c r="J65" s="11">
        <f t="shared" si="1"/>
        <v>0</v>
      </c>
      <c r="K65" s="11">
        <f t="shared" si="0"/>
        <v>6.1000000000000004E-3</v>
      </c>
      <c r="L65" s="11">
        <f t="shared" si="2"/>
        <v>68</v>
      </c>
      <c r="M65" s="12" t="str">
        <f t="shared" si="3"/>
        <v>Yarriambiack (S)</v>
      </c>
      <c r="N65" s="12">
        <f t="shared" si="4"/>
        <v>0</v>
      </c>
      <c r="Q65" s="3"/>
      <c r="R65" s="3"/>
    </row>
    <row r="66" spans="1:18" ht="12.5" customHeight="1" x14ac:dyDescent="0.35">
      <c r="A66" s="7">
        <v>62</v>
      </c>
      <c r="B66" s="8" t="s">
        <v>43</v>
      </c>
      <c r="C66" s="13">
        <v>3</v>
      </c>
      <c r="D66" s="13">
        <v>5</v>
      </c>
      <c r="E66" s="13">
        <v>3</v>
      </c>
      <c r="F66" s="13">
        <v>11</v>
      </c>
      <c r="G66" s="4"/>
      <c r="H66" s="7">
        <v>62</v>
      </c>
      <c r="I66" s="10" t="s">
        <v>43</v>
      </c>
      <c r="J66" s="11">
        <f t="shared" si="1"/>
        <v>3</v>
      </c>
      <c r="K66" s="11">
        <f t="shared" si="0"/>
        <v>3.0062000000000002</v>
      </c>
      <c r="L66" s="11">
        <f t="shared" si="2"/>
        <v>48</v>
      </c>
      <c r="M66" s="12" t="str">
        <f t="shared" si="3"/>
        <v>West Wimmera (S)</v>
      </c>
      <c r="N66" s="12">
        <f t="shared" si="4"/>
        <v>0</v>
      </c>
      <c r="Q66" s="3"/>
      <c r="R66" s="3"/>
    </row>
    <row r="67" spans="1:18" ht="12.5" customHeight="1" x14ac:dyDescent="0.35">
      <c r="A67" s="7">
        <v>63</v>
      </c>
      <c r="B67" s="8" t="s">
        <v>486</v>
      </c>
      <c r="C67" s="9">
        <v>5</v>
      </c>
      <c r="D67" s="9">
        <v>15</v>
      </c>
      <c r="E67" s="9">
        <v>15</v>
      </c>
      <c r="F67" s="9">
        <v>35</v>
      </c>
      <c r="G67" s="4"/>
      <c r="H67" s="7">
        <v>63</v>
      </c>
      <c r="I67" s="10" t="s">
        <v>486</v>
      </c>
      <c r="J67" s="11">
        <f t="shared" si="1"/>
        <v>5</v>
      </c>
      <c r="K67" s="11">
        <f t="shared" si="0"/>
        <v>5.0063000000000004</v>
      </c>
      <c r="L67" s="11">
        <f t="shared" si="2"/>
        <v>43</v>
      </c>
      <c r="M67" s="12" t="str">
        <f t="shared" si="3"/>
        <v>Unincorporated Vic</v>
      </c>
      <c r="N67" s="12">
        <f t="shared" si="4"/>
        <v>0</v>
      </c>
      <c r="Q67" s="3"/>
      <c r="R67" s="3"/>
    </row>
    <row r="68" spans="1:18" ht="12.5" customHeight="1" x14ac:dyDescent="0.35">
      <c r="A68" s="7">
        <v>64</v>
      </c>
      <c r="B68" s="8" t="s">
        <v>487</v>
      </c>
      <c r="C68" s="13">
        <v>0</v>
      </c>
      <c r="D68" s="13">
        <v>11</v>
      </c>
      <c r="E68" s="13">
        <v>51</v>
      </c>
      <c r="F68" s="13">
        <v>62</v>
      </c>
      <c r="G68" s="4"/>
      <c r="H68" s="7">
        <v>64</v>
      </c>
      <c r="I68" s="10" t="s">
        <v>487</v>
      </c>
      <c r="J68" s="11">
        <f t="shared" si="1"/>
        <v>0</v>
      </c>
      <c r="K68" s="11">
        <f t="shared" si="0"/>
        <v>6.4000000000000003E-3</v>
      </c>
      <c r="L68" s="11">
        <f t="shared" si="2"/>
        <v>67</v>
      </c>
      <c r="M68" s="12" t="str">
        <f t="shared" si="3"/>
        <v>Towong (S)</v>
      </c>
      <c r="N68" s="12">
        <f t="shared" si="4"/>
        <v>0</v>
      </c>
      <c r="Q68" s="3"/>
      <c r="R68" s="3"/>
    </row>
    <row r="69" spans="1:18" ht="12.5" customHeight="1" x14ac:dyDescent="0.35">
      <c r="A69" s="7">
        <v>65</v>
      </c>
      <c r="B69" s="8" t="s">
        <v>488</v>
      </c>
      <c r="C69" s="9">
        <v>13</v>
      </c>
      <c r="D69" s="9">
        <v>473</v>
      </c>
      <c r="E69" s="9">
        <v>1537</v>
      </c>
      <c r="F69" s="9">
        <v>2023</v>
      </c>
      <c r="G69" s="4"/>
      <c r="H69" s="7">
        <v>65</v>
      </c>
      <c r="I69" s="10" t="s">
        <v>488</v>
      </c>
      <c r="J69" s="11">
        <f t="shared" si="1"/>
        <v>13</v>
      </c>
      <c r="K69" s="11">
        <f t="shared" ref="K69:K85" si="5">J69+0.0001*H69</f>
        <v>13.006500000000001</v>
      </c>
      <c r="L69" s="11">
        <f t="shared" si="2"/>
        <v>33</v>
      </c>
      <c r="M69" s="12" t="str">
        <f t="shared" si="3"/>
        <v>Surf Coast (S)</v>
      </c>
      <c r="N69" s="12">
        <f t="shared" si="4"/>
        <v>0</v>
      </c>
      <c r="Q69" s="3"/>
      <c r="R69" s="3"/>
    </row>
    <row r="70" spans="1:18" ht="12.5" customHeight="1" x14ac:dyDescent="0.35">
      <c r="A70" s="7">
        <v>66</v>
      </c>
      <c r="B70" s="8" t="s">
        <v>489</v>
      </c>
      <c r="C70" s="13">
        <v>0</v>
      </c>
      <c r="D70" s="13">
        <v>15</v>
      </c>
      <c r="E70" s="13">
        <v>12</v>
      </c>
      <c r="F70" s="13">
        <v>27</v>
      </c>
      <c r="G70" s="4"/>
      <c r="H70" s="7">
        <v>66</v>
      </c>
      <c r="I70" s="10" t="s">
        <v>489</v>
      </c>
      <c r="J70" s="11">
        <f t="shared" ref="J70:J85" si="6">VLOOKUP(H70,$A$5:$F$85,$L$2+2)</f>
        <v>0</v>
      </c>
      <c r="K70" s="11">
        <f t="shared" si="5"/>
        <v>6.6E-3</v>
      </c>
      <c r="L70" s="11">
        <f t="shared" ref="L70:L85" si="7">RANK(K70,K$5:K$85)</f>
        <v>66</v>
      </c>
      <c r="M70" s="12" t="str">
        <f t="shared" ref="M70:M85" si="8">VLOOKUP(MATCH(H70,L$5:L$85,0),$H$5:$J$85,2)</f>
        <v>Strathbogie (S)</v>
      </c>
      <c r="N70" s="12">
        <f t="shared" ref="N70:N85" si="9">VLOOKUP(MATCH(H70,L$5:L$85,0),$H$5:$J$85,3)</f>
        <v>0</v>
      </c>
      <c r="Q70" s="3"/>
      <c r="R70" s="3"/>
    </row>
    <row r="71" spans="1:18" ht="12.5" customHeight="1" x14ac:dyDescent="0.35">
      <c r="A71" s="7">
        <v>67</v>
      </c>
      <c r="B71" s="8" t="s">
        <v>490</v>
      </c>
      <c r="C71" s="9">
        <v>0</v>
      </c>
      <c r="D71" s="9">
        <v>36</v>
      </c>
      <c r="E71" s="9">
        <v>39</v>
      </c>
      <c r="F71" s="9">
        <v>75</v>
      </c>
      <c r="G71" s="4"/>
      <c r="H71" s="7">
        <v>67</v>
      </c>
      <c r="I71" s="10" t="s">
        <v>490</v>
      </c>
      <c r="J71" s="11">
        <f t="shared" si="6"/>
        <v>0</v>
      </c>
      <c r="K71" s="11">
        <f t="shared" si="5"/>
        <v>6.7000000000000002E-3</v>
      </c>
      <c r="L71" s="11">
        <f t="shared" si="7"/>
        <v>65</v>
      </c>
      <c r="M71" s="12" t="str">
        <f t="shared" si="8"/>
        <v>Southern Grampians (S)</v>
      </c>
      <c r="N71" s="12">
        <f t="shared" si="9"/>
        <v>0</v>
      </c>
      <c r="Q71" s="3"/>
      <c r="R71" s="3"/>
    </row>
    <row r="72" spans="1:18" ht="12.5" customHeight="1" x14ac:dyDescent="0.35">
      <c r="A72" s="7">
        <v>68</v>
      </c>
      <c r="B72" s="8" t="s">
        <v>491</v>
      </c>
      <c r="C72" s="13">
        <v>3</v>
      </c>
      <c r="D72" s="13">
        <v>62</v>
      </c>
      <c r="E72" s="13">
        <v>113</v>
      </c>
      <c r="F72" s="13">
        <v>178</v>
      </c>
      <c r="G72" s="4"/>
      <c r="H72" s="7">
        <v>68</v>
      </c>
      <c r="I72" s="10" t="s">
        <v>491</v>
      </c>
      <c r="J72" s="11">
        <f t="shared" si="6"/>
        <v>3</v>
      </c>
      <c r="K72" s="11">
        <f t="shared" si="5"/>
        <v>3.0068000000000001</v>
      </c>
      <c r="L72" s="11">
        <f t="shared" si="7"/>
        <v>47</v>
      </c>
      <c r="M72" s="12" t="str">
        <f t="shared" si="8"/>
        <v>Pyrenees (S)</v>
      </c>
      <c r="N72" s="12">
        <f t="shared" si="9"/>
        <v>0</v>
      </c>
      <c r="Q72" s="3"/>
      <c r="R72" s="3"/>
    </row>
    <row r="73" spans="1:18" ht="12.5" customHeight="1" x14ac:dyDescent="0.35">
      <c r="A73" s="7">
        <v>69</v>
      </c>
      <c r="B73" s="8" t="s">
        <v>492</v>
      </c>
      <c r="C73" s="9">
        <v>0</v>
      </c>
      <c r="D73" s="9">
        <v>5</v>
      </c>
      <c r="E73" s="9">
        <v>3</v>
      </c>
      <c r="F73" s="9">
        <v>8</v>
      </c>
      <c r="G73" s="4"/>
      <c r="H73" s="7">
        <v>69</v>
      </c>
      <c r="I73" s="10" t="s">
        <v>492</v>
      </c>
      <c r="J73" s="11">
        <f t="shared" si="6"/>
        <v>0</v>
      </c>
      <c r="K73" s="11">
        <f t="shared" si="5"/>
        <v>6.9000000000000008E-3</v>
      </c>
      <c r="L73" s="11">
        <f t="shared" si="7"/>
        <v>64</v>
      </c>
      <c r="M73" s="12" t="str">
        <f t="shared" si="8"/>
        <v>Murrindindi (S)</v>
      </c>
      <c r="N73" s="12">
        <f t="shared" si="9"/>
        <v>0</v>
      </c>
      <c r="Q73" s="3"/>
      <c r="R73" s="3"/>
    </row>
    <row r="74" spans="1:18" ht="12.5" customHeight="1" x14ac:dyDescent="0.35">
      <c r="A74" s="7">
        <v>70</v>
      </c>
      <c r="B74" s="8" t="s">
        <v>493</v>
      </c>
      <c r="C74" s="13">
        <v>0</v>
      </c>
      <c r="D74" s="13">
        <v>3</v>
      </c>
      <c r="E74" s="13">
        <v>3</v>
      </c>
      <c r="F74" s="13">
        <v>6</v>
      </c>
      <c r="G74" s="4"/>
      <c r="H74" s="7">
        <v>70</v>
      </c>
      <c r="I74" s="10" t="s">
        <v>493</v>
      </c>
      <c r="J74" s="11">
        <f t="shared" si="6"/>
        <v>0</v>
      </c>
      <c r="K74" s="11">
        <f t="shared" si="5"/>
        <v>7.0000000000000001E-3</v>
      </c>
      <c r="L74" s="11">
        <f t="shared" si="7"/>
        <v>63</v>
      </c>
      <c r="M74" s="12" t="str">
        <f t="shared" si="8"/>
        <v>Mount Alexander (S)</v>
      </c>
      <c r="N74" s="12">
        <f t="shared" si="9"/>
        <v>0</v>
      </c>
      <c r="Q74" s="3"/>
      <c r="R74" s="3"/>
    </row>
    <row r="75" spans="1:18" ht="12.5" customHeight="1" x14ac:dyDescent="0.35">
      <c r="A75" s="7">
        <v>71</v>
      </c>
      <c r="B75" s="8" t="s">
        <v>494</v>
      </c>
      <c r="C75" s="9">
        <v>3</v>
      </c>
      <c r="D75" s="9">
        <v>23</v>
      </c>
      <c r="E75" s="9">
        <v>115</v>
      </c>
      <c r="F75" s="9">
        <v>141</v>
      </c>
      <c r="G75" s="4"/>
      <c r="H75" s="7">
        <v>71</v>
      </c>
      <c r="I75" s="10" t="s">
        <v>494</v>
      </c>
      <c r="J75" s="11">
        <f t="shared" si="6"/>
        <v>3</v>
      </c>
      <c r="K75" s="11">
        <f t="shared" si="5"/>
        <v>3.0070999999999999</v>
      </c>
      <c r="L75" s="11">
        <f t="shared" si="7"/>
        <v>46</v>
      </c>
      <c r="M75" s="12" t="str">
        <f t="shared" si="8"/>
        <v>Moira (S)</v>
      </c>
      <c r="N75" s="12">
        <f t="shared" si="9"/>
        <v>0</v>
      </c>
      <c r="Q75" s="3"/>
      <c r="R75" s="3"/>
    </row>
    <row r="76" spans="1:18" ht="12.5" customHeight="1" x14ac:dyDescent="0.35">
      <c r="A76" s="7">
        <v>72</v>
      </c>
      <c r="B76" s="8" t="s">
        <v>495</v>
      </c>
      <c r="C76" s="13">
        <v>3</v>
      </c>
      <c r="D76" s="13">
        <v>41</v>
      </c>
      <c r="E76" s="13">
        <v>271</v>
      </c>
      <c r="F76" s="13">
        <v>315</v>
      </c>
      <c r="G76" s="4"/>
      <c r="H76" s="7">
        <v>72</v>
      </c>
      <c r="I76" s="10" t="s">
        <v>495</v>
      </c>
      <c r="J76" s="11">
        <f t="shared" si="6"/>
        <v>3</v>
      </c>
      <c r="K76" s="11">
        <f t="shared" si="5"/>
        <v>3.0072000000000001</v>
      </c>
      <c r="L76" s="11">
        <f t="shared" si="7"/>
        <v>45</v>
      </c>
      <c r="M76" s="12" t="str">
        <f t="shared" si="8"/>
        <v>Loddon (S)</v>
      </c>
      <c r="N76" s="12">
        <f t="shared" si="9"/>
        <v>0</v>
      </c>
      <c r="Q76" s="3"/>
      <c r="R76" s="3"/>
    </row>
    <row r="77" spans="1:18" ht="12.5" customHeight="1" x14ac:dyDescent="0.35">
      <c r="A77" s="7">
        <v>73</v>
      </c>
      <c r="B77" s="8" t="s">
        <v>496</v>
      </c>
      <c r="C77" s="9">
        <v>3</v>
      </c>
      <c r="D77" s="9">
        <v>58</v>
      </c>
      <c r="E77" s="9">
        <v>94</v>
      </c>
      <c r="F77" s="9">
        <v>155</v>
      </c>
      <c r="G77" s="4"/>
      <c r="H77" s="7">
        <v>73</v>
      </c>
      <c r="I77" s="10" t="s">
        <v>496</v>
      </c>
      <c r="J77" s="11">
        <f t="shared" si="6"/>
        <v>3</v>
      </c>
      <c r="K77" s="11">
        <f t="shared" si="5"/>
        <v>3.0072999999999999</v>
      </c>
      <c r="L77" s="11">
        <f t="shared" si="7"/>
        <v>44</v>
      </c>
      <c r="M77" s="12" t="str">
        <f t="shared" si="8"/>
        <v>Indigo (S)</v>
      </c>
      <c r="N77" s="12">
        <f t="shared" si="9"/>
        <v>0</v>
      </c>
      <c r="Q77" s="3"/>
      <c r="R77" s="3"/>
    </row>
    <row r="78" spans="1:18" ht="12.5" customHeight="1" x14ac:dyDescent="0.35">
      <c r="A78" s="7">
        <v>74</v>
      </c>
      <c r="B78" s="8" t="s">
        <v>497</v>
      </c>
      <c r="C78" s="13">
        <v>0</v>
      </c>
      <c r="D78" s="13">
        <v>5</v>
      </c>
      <c r="E78" s="13">
        <v>3</v>
      </c>
      <c r="F78" s="13">
        <v>8</v>
      </c>
      <c r="G78" s="4"/>
      <c r="H78" s="7">
        <v>74</v>
      </c>
      <c r="I78" s="10" t="s">
        <v>497</v>
      </c>
      <c r="J78" s="11">
        <f t="shared" si="6"/>
        <v>0</v>
      </c>
      <c r="K78" s="11">
        <f t="shared" si="5"/>
        <v>7.4000000000000003E-3</v>
      </c>
      <c r="L78" s="11">
        <f t="shared" si="7"/>
        <v>62</v>
      </c>
      <c r="M78" s="12" t="str">
        <f t="shared" si="8"/>
        <v>Hepburn (S)</v>
      </c>
      <c r="N78" s="12">
        <f t="shared" si="9"/>
        <v>0</v>
      </c>
      <c r="Q78" s="3"/>
      <c r="R78" s="3"/>
    </row>
    <row r="79" spans="1:18" ht="12.5" customHeight="1" x14ac:dyDescent="0.35">
      <c r="A79" s="7">
        <v>75</v>
      </c>
      <c r="B79" s="8" t="s">
        <v>498</v>
      </c>
      <c r="C79" s="9">
        <v>102</v>
      </c>
      <c r="D79" s="9">
        <v>902</v>
      </c>
      <c r="E79" s="9">
        <v>3107</v>
      </c>
      <c r="F79" s="9">
        <v>4111</v>
      </c>
      <c r="G79" s="4"/>
      <c r="H79" s="7">
        <v>75</v>
      </c>
      <c r="I79" s="10" t="s">
        <v>498</v>
      </c>
      <c r="J79" s="11">
        <f t="shared" si="6"/>
        <v>102</v>
      </c>
      <c r="K79" s="11">
        <f t="shared" si="5"/>
        <v>102.00749999999999</v>
      </c>
      <c r="L79" s="11">
        <f t="shared" si="7"/>
        <v>15</v>
      </c>
      <c r="M79" s="12" t="str">
        <f t="shared" si="8"/>
        <v>Golden Plains (S)</v>
      </c>
      <c r="N79" s="12">
        <f t="shared" si="9"/>
        <v>0</v>
      </c>
      <c r="Q79" s="3"/>
      <c r="R79" s="3"/>
    </row>
    <row r="80" spans="1:18" ht="12.5" customHeight="1" x14ac:dyDescent="0.35">
      <c r="A80" s="7">
        <v>76</v>
      </c>
      <c r="B80" s="14" t="s">
        <v>499</v>
      </c>
      <c r="C80" s="13">
        <v>464</v>
      </c>
      <c r="D80" s="13">
        <v>991</v>
      </c>
      <c r="E80" s="13">
        <v>2863</v>
      </c>
      <c r="F80" s="13">
        <v>4318</v>
      </c>
      <c r="G80" s="4"/>
      <c r="H80" s="7">
        <v>76</v>
      </c>
      <c r="I80" s="10" t="s">
        <v>499</v>
      </c>
      <c r="J80" s="11">
        <f t="shared" si="6"/>
        <v>464</v>
      </c>
      <c r="K80" s="11">
        <f t="shared" si="5"/>
        <v>464.00760000000002</v>
      </c>
      <c r="L80" s="11">
        <f t="shared" si="7"/>
        <v>6</v>
      </c>
      <c r="M80" s="12" t="str">
        <f t="shared" si="8"/>
        <v>Glenelg (S)</v>
      </c>
      <c r="N80" s="12">
        <f t="shared" si="9"/>
        <v>0</v>
      </c>
      <c r="Q80" s="3"/>
      <c r="R80" s="3"/>
    </row>
    <row r="81" spans="1:18" ht="12.5" customHeight="1" x14ac:dyDescent="0.35">
      <c r="A81" s="7">
        <v>77</v>
      </c>
      <c r="B81" s="8" t="s">
        <v>500</v>
      </c>
      <c r="C81" s="9">
        <v>8</v>
      </c>
      <c r="D81" s="9">
        <v>59</v>
      </c>
      <c r="E81" s="9">
        <v>209</v>
      </c>
      <c r="F81" s="9">
        <v>276</v>
      </c>
      <c r="G81" s="4"/>
      <c r="H81" s="7">
        <v>77</v>
      </c>
      <c r="I81" s="10" t="s">
        <v>500</v>
      </c>
      <c r="J81" s="11">
        <f t="shared" si="6"/>
        <v>8</v>
      </c>
      <c r="K81" s="11">
        <f t="shared" si="5"/>
        <v>8.0076999999999998</v>
      </c>
      <c r="L81" s="11">
        <f t="shared" si="7"/>
        <v>39</v>
      </c>
      <c r="M81" s="12" t="str">
        <f t="shared" si="8"/>
        <v>Gannawarra (S)</v>
      </c>
      <c r="N81" s="12">
        <f t="shared" si="9"/>
        <v>0</v>
      </c>
      <c r="Q81" s="3"/>
      <c r="R81" s="3"/>
    </row>
    <row r="82" spans="1:18" ht="12.5" customHeight="1" x14ac:dyDescent="0.35">
      <c r="A82" s="7">
        <v>78</v>
      </c>
      <c r="B82" s="14" t="s">
        <v>501</v>
      </c>
      <c r="C82" s="13">
        <v>717</v>
      </c>
      <c r="D82" s="13">
        <v>2180</v>
      </c>
      <c r="E82" s="13">
        <v>6214</v>
      </c>
      <c r="F82" s="13">
        <v>9111</v>
      </c>
      <c r="G82" s="4"/>
      <c r="H82" s="7">
        <v>78</v>
      </c>
      <c r="I82" s="10" t="s">
        <v>501</v>
      </c>
      <c r="J82" s="11">
        <f t="shared" si="6"/>
        <v>717</v>
      </c>
      <c r="K82" s="11">
        <f t="shared" si="5"/>
        <v>717.00779999999997</v>
      </c>
      <c r="L82" s="11">
        <f t="shared" si="7"/>
        <v>5</v>
      </c>
      <c r="M82" s="12" t="str">
        <f t="shared" si="8"/>
        <v>East Gippsland (S)</v>
      </c>
      <c r="N82" s="12">
        <f t="shared" si="9"/>
        <v>0</v>
      </c>
      <c r="Q82" s="3"/>
      <c r="R82" s="3"/>
    </row>
    <row r="83" spans="1:18" ht="12.5" customHeight="1" x14ac:dyDescent="0.35">
      <c r="A83" s="7">
        <v>79</v>
      </c>
      <c r="B83" s="8" t="s">
        <v>502</v>
      </c>
      <c r="C83" s="9">
        <v>21</v>
      </c>
      <c r="D83" s="9">
        <v>489</v>
      </c>
      <c r="E83" s="9">
        <v>719</v>
      </c>
      <c r="F83" s="9">
        <v>1229</v>
      </c>
      <c r="G83" s="4"/>
      <c r="H83" s="7">
        <v>79</v>
      </c>
      <c r="I83" s="10" t="s">
        <v>502</v>
      </c>
      <c r="J83" s="11">
        <f t="shared" si="6"/>
        <v>21</v>
      </c>
      <c r="K83" s="11">
        <f t="shared" si="5"/>
        <v>21.007899999999999</v>
      </c>
      <c r="L83" s="11">
        <f t="shared" si="7"/>
        <v>29</v>
      </c>
      <c r="M83" s="12" t="str">
        <f t="shared" si="8"/>
        <v>Corangamite (S)</v>
      </c>
      <c r="N83" s="12">
        <f t="shared" si="9"/>
        <v>0</v>
      </c>
      <c r="Q83" s="3"/>
      <c r="R83" s="3"/>
    </row>
    <row r="84" spans="1:18" ht="12.5" customHeight="1" x14ac:dyDescent="0.35">
      <c r="A84" s="7">
        <v>80</v>
      </c>
      <c r="B84" s="14" t="s">
        <v>503</v>
      </c>
      <c r="C84" s="13">
        <v>49</v>
      </c>
      <c r="D84" s="13">
        <v>219</v>
      </c>
      <c r="E84" s="13">
        <v>185</v>
      </c>
      <c r="F84" s="13">
        <v>453</v>
      </c>
      <c r="G84" s="4"/>
      <c r="H84" s="7">
        <v>80</v>
      </c>
      <c r="I84" s="10" t="s">
        <v>503</v>
      </c>
      <c r="J84" s="11">
        <f t="shared" si="6"/>
        <v>49</v>
      </c>
      <c r="K84" s="11">
        <f t="shared" si="5"/>
        <v>49.008000000000003</v>
      </c>
      <c r="L84" s="11">
        <f t="shared" si="7"/>
        <v>23</v>
      </c>
      <c r="M84" s="12" t="str">
        <f t="shared" si="8"/>
        <v>Buloke (S)</v>
      </c>
      <c r="N84" s="12">
        <f t="shared" si="9"/>
        <v>0</v>
      </c>
      <c r="Q84" s="3"/>
      <c r="R84" s="3"/>
    </row>
    <row r="85" spans="1:18" ht="12.5" customHeight="1" x14ac:dyDescent="0.35">
      <c r="A85" s="7">
        <v>81</v>
      </c>
      <c r="B85" s="8" t="s">
        <v>504</v>
      </c>
      <c r="C85" s="9">
        <v>0</v>
      </c>
      <c r="D85" s="9">
        <v>7</v>
      </c>
      <c r="E85" s="9">
        <v>9</v>
      </c>
      <c r="F85" s="9">
        <v>16</v>
      </c>
      <c r="G85" s="4"/>
      <c r="H85" s="7">
        <v>81</v>
      </c>
      <c r="I85" s="10" t="s">
        <v>504</v>
      </c>
      <c r="J85" s="11">
        <f t="shared" si="6"/>
        <v>0</v>
      </c>
      <c r="K85" s="11">
        <f t="shared" si="5"/>
        <v>8.0999999999999996E-3</v>
      </c>
      <c r="L85" s="11">
        <f t="shared" si="7"/>
        <v>61</v>
      </c>
      <c r="M85" s="12" t="str">
        <f t="shared" si="8"/>
        <v>Benalla (RC)</v>
      </c>
      <c r="N85" s="12">
        <f t="shared" si="9"/>
        <v>0</v>
      </c>
      <c r="Q85" s="3"/>
      <c r="R85" s="3"/>
    </row>
    <row r="86" spans="1:18" ht="12.5" customHeight="1" x14ac:dyDescent="0.35">
      <c r="A86" s="36"/>
      <c r="B86" s="14" t="s">
        <v>133</v>
      </c>
      <c r="C86" s="13">
        <f>SUM(C5:C85)</f>
        <v>7912</v>
      </c>
      <c r="D86" s="13">
        <f t="shared" ref="D86:F86" si="10">SUM(D5:D85)</f>
        <v>27744</v>
      </c>
      <c r="E86" s="13">
        <f t="shared" si="10"/>
        <v>74173</v>
      </c>
      <c r="F86" s="13">
        <f t="shared" si="10"/>
        <v>109829</v>
      </c>
      <c r="G86" s="4"/>
      <c r="Q86" s="3"/>
      <c r="R86" s="3"/>
    </row>
    <row r="87" spans="1:18" ht="12.5" customHeight="1" x14ac:dyDescent="0.35">
      <c r="A87" s="36"/>
      <c r="G87" s="4"/>
    </row>
    <row r="88" spans="1:18" ht="12.5" customHeight="1" x14ac:dyDescent="0.35">
      <c r="A88" s="36"/>
    </row>
    <row r="89" spans="1:18" ht="12.5" customHeight="1" x14ac:dyDescent="0.35">
      <c r="A89" s="36"/>
    </row>
    <row r="90" spans="1:18" ht="12.5" customHeight="1" x14ac:dyDescent="0.35">
      <c r="A90" s="36"/>
    </row>
    <row r="91" spans="1:18" ht="12.5" customHeight="1" x14ac:dyDescent="0.35">
      <c r="A91" s="36"/>
    </row>
    <row r="92" spans="1:18" ht="12.5" customHeight="1" x14ac:dyDescent="0.35">
      <c r="A92" s="36"/>
    </row>
    <row r="93" spans="1:18" ht="12.5" customHeight="1" x14ac:dyDescent="0.35">
      <c r="A93" s="36"/>
    </row>
    <row r="94" spans="1:18" ht="12.5" customHeight="1" x14ac:dyDescent="0.35">
      <c r="A94" s="36"/>
    </row>
    <row r="95" spans="1:18" ht="12.5" customHeight="1" x14ac:dyDescent="0.35">
      <c r="A95" s="36"/>
    </row>
    <row r="96" spans="1:18" ht="12.5" customHeight="1" x14ac:dyDescent="0.35">
      <c r="A96" s="36"/>
    </row>
    <row r="97" spans="1:1" ht="12.5" customHeight="1" x14ac:dyDescent="0.35">
      <c r="A97" s="36"/>
    </row>
    <row r="98" spans="1:1" ht="12.5" customHeight="1" x14ac:dyDescent="0.35">
      <c r="A98" s="36"/>
    </row>
    <row r="99" spans="1:1" ht="12.5" customHeight="1" x14ac:dyDescent="0.35">
      <c r="A99" s="36"/>
    </row>
    <row r="100" spans="1:1" ht="12.5" customHeight="1" x14ac:dyDescent="0.35">
      <c r="A100" s="36"/>
    </row>
    <row r="101" spans="1:1" ht="12.5" customHeight="1" x14ac:dyDescent="0.35">
      <c r="A101" s="36"/>
    </row>
    <row r="102" spans="1:1" ht="12.5" customHeight="1" x14ac:dyDescent="0.35">
      <c r="A102" s="36"/>
    </row>
    <row r="103" spans="1:1" ht="12.5" customHeight="1" x14ac:dyDescent="0.35">
      <c r="A103" s="36"/>
    </row>
    <row r="104" spans="1:1" ht="12.5" customHeight="1" x14ac:dyDescent="0.35">
      <c r="A104" s="36"/>
    </row>
    <row r="105" spans="1:1" ht="12.5" customHeight="1" x14ac:dyDescent="0.35">
      <c r="A105" s="36"/>
    </row>
    <row r="106" spans="1:1" ht="12.5" customHeight="1" x14ac:dyDescent="0.35">
      <c r="A106" s="36"/>
    </row>
    <row r="107" spans="1:1" ht="12.5" customHeight="1" x14ac:dyDescent="0.35">
      <c r="A107" s="36"/>
    </row>
    <row r="108" spans="1:1" ht="12.5" customHeight="1" x14ac:dyDescent="0.35">
      <c r="A108" s="36"/>
    </row>
    <row r="109" spans="1:1" ht="12.5" customHeight="1" x14ac:dyDescent="0.35">
      <c r="A109" s="36"/>
    </row>
    <row r="110" spans="1:1" ht="12.5" customHeight="1" x14ac:dyDescent="0.35">
      <c r="A110" s="36"/>
    </row>
    <row r="111" spans="1:1" ht="12.5" customHeight="1" x14ac:dyDescent="0.35">
      <c r="A111" s="36"/>
    </row>
    <row r="112" spans="1:1" ht="12.5" customHeight="1" x14ac:dyDescent="0.35">
      <c r="A112" s="36"/>
    </row>
    <row r="113" spans="1:1" ht="12.5" customHeight="1" x14ac:dyDescent="0.35">
      <c r="A113" s="36"/>
    </row>
    <row r="114" spans="1:1" ht="12.5" customHeight="1" x14ac:dyDescent="0.35">
      <c r="A114" s="36"/>
    </row>
    <row r="115" spans="1:1" ht="12.5" customHeight="1" x14ac:dyDescent="0.35">
      <c r="A115" s="36"/>
    </row>
    <row r="116" spans="1:1" ht="12.5" customHeight="1" x14ac:dyDescent="0.35">
      <c r="A116" s="36"/>
    </row>
    <row r="117" spans="1:1" ht="12.5" customHeight="1" x14ac:dyDescent="0.35">
      <c r="A117" s="36"/>
    </row>
    <row r="118" spans="1:1" ht="12.5" customHeight="1" x14ac:dyDescent="0.35">
      <c r="A118" s="36"/>
    </row>
    <row r="119" spans="1:1" ht="12.5" customHeight="1" x14ac:dyDescent="0.35">
      <c r="A119" s="36"/>
    </row>
    <row r="120" spans="1:1" ht="12.5" customHeight="1" x14ac:dyDescent="0.35">
      <c r="A120" s="36"/>
    </row>
    <row r="121" spans="1:1" ht="12.5" customHeight="1" x14ac:dyDescent="0.35">
      <c r="A121" s="36"/>
    </row>
    <row r="122" spans="1:1" ht="12.5" customHeight="1" x14ac:dyDescent="0.35">
      <c r="A122" s="36"/>
    </row>
    <row r="123" spans="1:1" ht="12.5" customHeight="1" x14ac:dyDescent="0.35">
      <c r="A123" s="36"/>
    </row>
    <row r="124" spans="1:1" ht="12.5" customHeight="1" x14ac:dyDescent="0.35">
      <c r="A124" s="36"/>
    </row>
    <row r="125" spans="1:1" ht="12.5" customHeight="1" x14ac:dyDescent="0.35">
      <c r="A125" s="36"/>
    </row>
    <row r="126" spans="1:1" ht="12.5" customHeight="1" x14ac:dyDescent="0.35">
      <c r="A126" s="36"/>
    </row>
    <row r="127" spans="1:1" ht="12.5" customHeight="1" x14ac:dyDescent="0.35">
      <c r="A127" s="36"/>
    </row>
    <row r="128" spans="1:1" ht="12.5" customHeight="1" x14ac:dyDescent="0.35">
      <c r="A128" s="36"/>
    </row>
    <row r="129" spans="1:1" ht="12.5" customHeight="1" x14ac:dyDescent="0.35">
      <c r="A129" s="36"/>
    </row>
    <row r="130" spans="1:1" ht="12.5" customHeight="1" x14ac:dyDescent="0.35">
      <c r="A130" s="36"/>
    </row>
    <row r="131" spans="1:1" ht="12.5" customHeight="1" x14ac:dyDescent="0.35">
      <c r="A131" s="36"/>
    </row>
    <row r="132" spans="1:1" ht="12.5" customHeight="1" x14ac:dyDescent="0.35">
      <c r="A132" s="36"/>
    </row>
    <row r="133" spans="1:1" ht="12.5" customHeight="1" x14ac:dyDescent="0.35">
      <c r="A133" s="36"/>
    </row>
    <row r="134" spans="1:1" ht="12.5" customHeight="1" x14ac:dyDescent="0.35">
      <c r="A134" s="36"/>
    </row>
    <row r="135" spans="1:1" ht="12.5" customHeight="1" x14ac:dyDescent="0.35">
      <c r="A135" s="36"/>
    </row>
    <row r="136" spans="1:1" ht="12.5" customHeight="1" x14ac:dyDescent="0.35">
      <c r="A136" s="36"/>
    </row>
    <row r="137" spans="1:1" ht="12.5" customHeight="1" x14ac:dyDescent="0.35">
      <c r="A137" s="36"/>
    </row>
    <row r="138" spans="1:1" ht="12.5" customHeight="1" x14ac:dyDescent="0.35">
      <c r="A138" s="36"/>
    </row>
    <row r="139" spans="1:1" ht="12.5" customHeight="1" x14ac:dyDescent="0.35">
      <c r="A139" s="36"/>
    </row>
    <row r="140" spans="1:1" ht="12.5" customHeight="1" x14ac:dyDescent="0.35">
      <c r="A140" s="36"/>
    </row>
    <row r="141" spans="1:1" ht="12.5" customHeight="1" x14ac:dyDescent="0.35">
      <c r="A141" s="36"/>
    </row>
    <row r="142" spans="1:1" ht="12.5" customHeight="1" x14ac:dyDescent="0.35">
      <c r="A142" s="36"/>
    </row>
    <row r="143" spans="1:1" ht="12.5" customHeight="1" x14ac:dyDescent="0.35">
      <c r="A143" s="36"/>
    </row>
    <row r="144" spans="1:1" ht="12.5" customHeight="1" x14ac:dyDescent="0.35">
      <c r="A144" s="36"/>
    </row>
    <row r="145" spans="1:1" ht="12.5" customHeight="1" x14ac:dyDescent="0.35">
      <c r="A145" s="36"/>
    </row>
    <row r="146" spans="1:1" ht="12.5" customHeight="1" x14ac:dyDescent="0.35">
      <c r="A146" s="36"/>
    </row>
    <row r="147" spans="1:1" ht="12.5" customHeight="1" x14ac:dyDescent="0.35">
      <c r="A147" s="36"/>
    </row>
    <row r="148" spans="1:1" ht="12.5" customHeight="1" x14ac:dyDescent="0.35">
      <c r="A148" s="36"/>
    </row>
    <row r="149" spans="1:1" ht="12.5" customHeight="1" x14ac:dyDescent="0.35">
      <c r="A149" s="36"/>
    </row>
    <row r="150" spans="1:1" ht="12.5" customHeight="1" x14ac:dyDescent="0.35">
      <c r="A150" s="36"/>
    </row>
    <row r="151" spans="1:1" ht="12.5" customHeight="1" x14ac:dyDescent="0.35">
      <c r="A151" s="36"/>
    </row>
    <row r="152" spans="1:1" ht="12.5" customHeight="1" x14ac:dyDescent="0.35">
      <c r="A152" s="36"/>
    </row>
    <row r="153" spans="1:1" ht="12.5" customHeight="1" x14ac:dyDescent="0.35">
      <c r="A153" s="36"/>
    </row>
    <row r="154" spans="1:1" ht="12.5" customHeight="1" x14ac:dyDescent="0.35">
      <c r="A154" s="36"/>
    </row>
    <row r="155" spans="1:1" ht="12.5" customHeight="1" x14ac:dyDescent="0.35">
      <c r="A155" s="36"/>
    </row>
    <row r="156" spans="1:1" ht="12.5" customHeight="1" x14ac:dyDescent="0.35">
      <c r="A156" s="36"/>
    </row>
    <row r="157" spans="1:1" ht="12.5" customHeight="1" x14ac:dyDescent="0.35">
      <c r="A157" s="36"/>
    </row>
    <row r="158" spans="1:1" ht="12.5" customHeight="1" x14ac:dyDescent="0.35">
      <c r="A158" s="36"/>
    </row>
    <row r="159" spans="1:1" ht="12.5" customHeight="1" x14ac:dyDescent="0.35">
      <c r="A159" s="36"/>
    </row>
    <row r="160" spans="1:1" ht="12.5" customHeight="1" x14ac:dyDescent="0.35">
      <c r="A160" s="36"/>
    </row>
    <row r="161" spans="1:1" ht="12.5" customHeight="1" x14ac:dyDescent="0.35">
      <c r="A161" s="36"/>
    </row>
    <row r="162" spans="1:1" ht="12.5" customHeight="1" x14ac:dyDescent="0.35">
      <c r="A162" s="36"/>
    </row>
    <row r="163" spans="1:1" ht="12.5" customHeight="1" x14ac:dyDescent="0.35">
      <c r="A163" s="36"/>
    </row>
    <row r="164" spans="1:1" ht="12.5" customHeight="1" x14ac:dyDescent="0.35">
      <c r="A164" s="36"/>
    </row>
    <row r="165" spans="1:1" ht="12.5" customHeight="1" x14ac:dyDescent="0.35">
      <c r="A165" s="36"/>
    </row>
    <row r="166" spans="1:1" ht="12.5" customHeight="1" x14ac:dyDescent="0.35">
      <c r="A166" s="36"/>
    </row>
    <row r="167" spans="1:1" ht="12.5" customHeight="1" x14ac:dyDescent="0.35">
      <c r="A167" s="36"/>
    </row>
    <row r="168" spans="1:1" ht="12.5" customHeight="1" x14ac:dyDescent="0.35">
      <c r="A168" s="36"/>
    </row>
    <row r="169" spans="1:1" ht="12.5" customHeight="1" x14ac:dyDescent="0.35">
      <c r="A169" s="36"/>
    </row>
    <row r="170" spans="1:1" ht="12.5" customHeight="1" x14ac:dyDescent="0.35">
      <c r="A170" s="36"/>
    </row>
    <row r="171" spans="1:1" ht="12.5" customHeight="1" x14ac:dyDescent="0.35">
      <c r="A171" s="36"/>
    </row>
    <row r="172" spans="1:1" ht="12.5" customHeight="1" x14ac:dyDescent="0.35">
      <c r="A172" s="36"/>
    </row>
    <row r="173" spans="1:1" ht="12.5" customHeight="1" x14ac:dyDescent="0.35">
      <c r="A173" s="36"/>
    </row>
    <row r="174" spans="1:1" ht="12.5" customHeight="1" x14ac:dyDescent="0.35">
      <c r="A174" s="36"/>
    </row>
    <row r="175" spans="1:1" ht="12.5" customHeight="1" x14ac:dyDescent="0.35">
      <c r="A175" s="36"/>
    </row>
    <row r="176" spans="1:1" ht="12.5" customHeight="1" x14ac:dyDescent="0.35">
      <c r="A176" s="36"/>
    </row>
    <row r="177" spans="1:1" ht="12.5" customHeight="1" x14ac:dyDescent="0.35">
      <c r="A177" s="36"/>
    </row>
    <row r="178" spans="1:1" ht="12.5" customHeight="1" x14ac:dyDescent="0.35">
      <c r="A178" s="36"/>
    </row>
    <row r="179" spans="1:1" ht="12.5" customHeight="1" x14ac:dyDescent="0.35">
      <c r="A179" s="36"/>
    </row>
    <row r="180" spans="1:1" ht="12.5" customHeight="1" x14ac:dyDescent="0.35">
      <c r="A180" s="36"/>
    </row>
    <row r="181" spans="1:1" ht="12.5" customHeight="1" x14ac:dyDescent="0.35">
      <c r="A181" s="36"/>
    </row>
    <row r="182" spans="1:1" ht="12.5" customHeight="1" x14ac:dyDescent="0.35">
      <c r="A182" s="36"/>
    </row>
    <row r="183" spans="1:1" ht="12.5" customHeight="1" x14ac:dyDescent="0.35">
      <c r="A183" s="36"/>
    </row>
    <row r="184" spans="1:1" ht="12.5" customHeight="1" x14ac:dyDescent="0.35">
      <c r="A184" s="36"/>
    </row>
    <row r="185" spans="1:1" ht="12.5" customHeight="1" x14ac:dyDescent="0.35">
      <c r="A185" s="36"/>
    </row>
    <row r="186" spans="1:1" ht="12.5" customHeight="1" x14ac:dyDescent="0.35">
      <c r="A186" s="36"/>
    </row>
    <row r="187" spans="1:1" ht="12.5" customHeight="1" x14ac:dyDescent="0.35">
      <c r="A187" s="36"/>
    </row>
    <row r="188" spans="1:1" ht="12.5" customHeight="1" x14ac:dyDescent="0.35">
      <c r="A188" s="36"/>
    </row>
    <row r="189" spans="1:1" ht="12.5" customHeight="1" x14ac:dyDescent="0.35">
      <c r="A189" s="36"/>
    </row>
    <row r="190" spans="1:1" ht="12.5" customHeight="1" x14ac:dyDescent="0.35">
      <c r="A190" s="36"/>
    </row>
    <row r="191" spans="1:1" ht="12.5" customHeight="1" x14ac:dyDescent="0.35">
      <c r="A191" s="36"/>
    </row>
    <row r="192" spans="1:1" ht="12.5" customHeight="1" x14ac:dyDescent="0.35">
      <c r="A192" s="36"/>
    </row>
    <row r="193" spans="1:1" ht="12.5" customHeight="1" x14ac:dyDescent="0.35">
      <c r="A193" s="36"/>
    </row>
    <row r="194" spans="1:1" ht="12.5" customHeight="1" x14ac:dyDescent="0.35">
      <c r="A194" s="36"/>
    </row>
    <row r="195" spans="1:1" ht="12.5" customHeight="1" x14ac:dyDescent="0.35">
      <c r="A195" s="36"/>
    </row>
    <row r="196" spans="1:1" ht="12.5" customHeight="1" x14ac:dyDescent="0.35">
      <c r="A196" s="36"/>
    </row>
    <row r="197" spans="1:1" ht="12.5" customHeight="1" x14ac:dyDescent="0.35">
      <c r="A197" s="36"/>
    </row>
    <row r="198" spans="1:1" ht="12.5" customHeight="1" x14ac:dyDescent="0.35">
      <c r="A198" s="36"/>
    </row>
    <row r="199" spans="1:1" ht="12.5" customHeight="1" x14ac:dyDescent="0.35">
      <c r="A199" s="36"/>
    </row>
    <row r="200" spans="1:1" ht="12.5" customHeight="1" x14ac:dyDescent="0.35">
      <c r="A200" s="36"/>
    </row>
    <row r="201" spans="1:1" ht="12.5" customHeight="1" x14ac:dyDescent="0.35">
      <c r="A201" s="36"/>
    </row>
    <row r="202" spans="1:1" ht="12.5" customHeight="1" x14ac:dyDescent="0.35">
      <c r="A202" s="36"/>
    </row>
    <row r="203" spans="1:1" ht="12.5" customHeight="1" x14ac:dyDescent="0.35">
      <c r="A203" s="36"/>
    </row>
    <row r="204" spans="1:1" ht="12.5" customHeight="1" x14ac:dyDescent="0.35">
      <c r="A204" s="36"/>
    </row>
    <row r="205" spans="1:1" ht="12.5" customHeight="1" x14ac:dyDescent="0.35">
      <c r="A205" s="36"/>
    </row>
    <row r="206" spans="1:1" ht="12.5" customHeight="1" x14ac:dyDescent="0.35">
      <c r="A206" s="36"/>
    </row>
    <row r="207" spans="1:1" ht="12.5" customHeight="1" x14ac:dyDescent="0.35">
      <c r="A207" s="36"/>
    </row>
    <row r="208" spans="1:1" ht="12.5" customHeight="1" x14ac:dyDescent="0.35">
      <c r="A208" s="36"/>
    </row>
    <row r="209" spans="1:1" ht="12.5" customHeight="1" x14ac:dyDescent="0.35">
      <c r="A209" s="36"/>
    </row>
    <row r="210" spans="1:1" ht="12.5" customHeight="1" x14ac:dyDescent="0.35">
      <c r="A210" s="36"/>
    </row>
    <row r="211" spans="1:1" ht="12.5" customHeight="1" x14ac:dyDescent="0.35">
      <c r="A211" s="36"/>
    </row>
    <row r="212" spans="1:1" ht="12.5" customHeight="1" x14ac:dyDescent="0.35">
      <c r="A212" s="36"/>
    </row>
    <row r="213" spans="1:1" ht="12.5" customHeight="1" x14ac:dyDescent="0.35">
      <c r="A213" s="36"/>
    </row>
    <row r="214" spans="1:1" ht="12.5" customHeight="1" x14ac:dyDescent="0.35">
      <c r="A214" s="36"/>
    </row>
    <row r="215" spans="1:1" ht="12.5" customHeight="1" x14ac:dyDescent="0.35">
      <c r="A215" s="36"/>
    </row>
    <row r="216" spans="1:1" ht="12.5" customHeight="1" x14ac:dyDescent="0.35">
      <c r="A216" s="36"/>
    </row>
    <row r="217" spans="1:1" ht="12.5" customHeight="1" x14ac:dyDescent="0.35">
      <c r="A217" s="36"/>
    </row>
    <row r="218" spans="1:1" ht="12.5" customHeight="1" x14ac:dyDescent="0.35">
      <c r="A218" s="36"/>
    </row>
    <row r="219" spans="1:1" ht="12.5" customHeight="1" x14ac:dyDescent="0.35">
      <c r="A219" s="36"/>
    </row>
    <row r="220" spans="1:1" ht="12.5" customHeight="1" x14ac:dyDescent="0.35">
      <c r="A220" s="36"/>
    </row>
    <row r="221" spans="1:1" ht="12.5" customHeight="1" x14ac:dyDescent="0.35">
      <c r="A221" s="36"/>
    </row>
    <row r="222" spans="1:1" ht="12.5" customHeight="1" x14ac:dyDescent="0.35">
      <c r="A222" s="36"/>
    </row>
    <row r="223" spans="1:1" ht="12.5" customHeight="1" x14ac:dyDescent="0.35">
      <c r="A223" s="36"/>
    </row>
    <row r="224" spans="1:1" ht="12.5" customHeight="1" x14ac:dyDescent="0.35">
      <c r="A224" s="36"/>
    </row>
    <row r="225" spans="1:1" ht="12.5" customHeight="1" x14ac:dyDescent="0.35">
      <c r="A225" s="36"/>
    </row>
    <row r="226" spans="1:1" ht="12.5" customHeight="1" x14ac:dyDescent="0.35">
      <c r="A226" s="36"/>
    </row>
    <row r="227" spans="1:1" ht="12.5" customHeight="1" x14ac:dyDescent="0.35">
      <c r="A227" s="36"/>
    </row>
    <row r="228" spans="1:1" ht="12.5" customHeight="1" x14ac:dyDescent="0.35">
      <c r="A228" s="36"/>
    </row>
    <row r="229" spans="1:1" ht="12.5" customHeight="1" x14ac:dyDescent="0.35">
      <c r="A229" s="36"/>
    </row>
    <row r="230" spans="1:1" ht="12.5" customHeight="1" x14ac:dyDescent="0.35">
      <c r="A230" s="36"/>
    </row>
    <row r="231" spans="1:1" ht="12.5" customHeight="1" x14ac:dyDescent="0.35">
      <c r="A231" s="36"/>
    </row>
    <row r="232" spans="1:1" ht="12.5" customHeight="1" x14ac:dyDescent="0.35">
      <c r="A232" s="36"/>
    </row>
    <row r="233" spans="1:1" ht="12.5" customHeight="1" x14ac:dyDescent="0.35">
      <c r="A233" s="36"/>
    </row>
    <row r="234" spans="1:1" ht="12.5" customHeight="1" x14ac:dyDescent="0.35">
      <c r="A234" s="36"/>
    </row>
    <row r="235" spans="1:1" ht="12.5" customHeight="1" x14ac:dyDescent="0.35">
      <c r="A235" s="36"/>
    </row>
    <row r="236" spans="1:1" ht="12.5" customHeight="1" x14ac:dyDescent="0.35">
      <c r="A236" s="36"/>
    </row>
    <row r="237" spans="1:1" ht="12.5" customHeight="1" x14ac:dyDescent="0.35">
      <c r="A237" s="36"/>
    </row>
    <row r="238" spans="1:1" ht="12.5" customHeight="1" x14ac:dyDescent="0.35">
      <c r="A238" s="36"/>
    </row>
    <row r="239" spans="1:1" ht="12.5" customHeight="1" x14ac:dyDescent="0.35">
      <c r="A239" s="36"/>
    </row>
    <row r="240" spans="1:1" ht="12.5" customHeight="1" x14ac:dyDescent="0.35">
      <c r="A240" s="36"/>
    </row>
    <row r="241" spans="1:1" ht="12.5" customHeight="1" x14ac:dyDescent="0.35">
      <c r="A241" s="36"/>
    </row>
    <row r="242" spans="1:1" ht="12.5" customHeight="1" x14ac:dyDescent="0.35">
      <c r="A242" s="36"/>
    </row>
    <row r="243" spans="1:1" ht="12.5" customHeight="1" x14ac:dyDescent="0.35">
      <c r="A243" s="36"/>
    </row>
    <row r="244" spans="1:1" ht="12.5" customHeight="1" x14ac:dyDescent="0.35">
      <c r="A244" s="36"/>
    </row>
    <row r="245" spans="1:1" ht="12.5" customHeight="1" x14ac:dyDescent="0.35">
      <c r="A245" s="36"/>
    </row>
    <row r="246" spans="1:1" ht="12.5" customHeight="1" x14ac:dyDescent="0.35">
      <c r="A246" s="36"/>
    </row>
    <row r="247" spans="1:1" ht="12.5" customHeight="1" x14ac:dyDescent="0.35">
      <c r="A247" s="36"/>
    </row>
    <row r="248" spans="1:1" ht="12.5" customHeight="1" x14ac:dyDescent="0.35">
      <c r="A248" s="36"/>
    </row>
    <row r="249" spans="1:1" ht="12.5" customHeight="1" x14ac:dyDescent="0.35">
      <c r="A249" s="36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603250</xdr:colOff>
                    <xdr:row>0</xdr:row>
                    <xdr:rowOff>209550</xdr:rowOff>
                  </from>
                  <to>
                    <xdr:col>12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11" sqref="X11"/>
    </sheetView>
  </sheetViews>
  <sheetFormatPr defaultRowHeight="12.5" customHeight="1" x14ac:dyDescent="0.25"/>
  <cols>
    <col min="1" max="1" width="3.26953125" style="48" customWidth="1"/>
    <col min="2" max="2" width="13.1796875" style="2" customWidth="1"/>
    <col min="3" max="6" width="8.7265625" style="2"/>
    <col min="7" max="14" width="8.7265625" style="17"/>
    <col min="15" max="15" width="5.36328125" style="17" customWidth="1"/>
    <col min="16" max="16384" width="8.7265625" style="17"/>
  </cols>
  <sheetData>
    <row r="1" spans="1:16" ht="17" x14ac:dyDescent="0.4">
      <c r="B1" s="15" t="s">
        <v>420</v>
      </c>
      <c r="C1" s="16"/>
      <c r="D1" s="16"/>
      <c r="E1" s="16"/>
      <c r="F1" s="16"/>
    </row>
    <row r="2" spans="1:16" ht="12.5" customHeight="1" x14ac:dyDescent="0.3">
      <c r="H2" s="44" t="s">
        <v>419</v>
      </c>
      <c r="P2" s="45" t="s">
        <v>117</v>
      </c>
    </row>
    <row r="3" spans="1:16" ht="12.5" customHeight="1" x14ac:dyDescent="0.25">
      <c r="C3" s="2" t="s">
        <v>117</v>
      </c>
      <c r="D3" s="2" t="s">
        <v>0</v>
      </c>
      <c r="E3" s="2" t="s">
        <v>1</v>
      </c>
      <c r="F3" s="2" t="s">
        <v>133</v>
      </c>
      <c r="I3" s="46">
        <v>2</v>
      </c>
      <c r="P3" s="45" t="s">
        <v>0</v>
      </c>
    </row>
    <row r="4" spans="1:16" ht="12.5" customHeight="1" x14ac:dyDescent="0.25">
      <c r="A4" s="47">
        <v>1</v>
      </c>
      <c r="B4" s="19" t="s">
        <v>134</v>
      </c>
      <c r="C4" s="9">
        <v>3333</v>
      </c>
      <c r="D4" s="9">
        <v>1973</v>
      </c>
      <c r="E4" s="9">
        <v>55</v>
      </c>
      <c r="F4" s="9">
        <v>5361</v>
      </c>
      <c r="H4" s="7">
        <v>1</v>
      </c>
      <c r="I4" s="20" t="s">
        <v>134</v>
      </c>
      <c r="J4" s="11">
        <f>VLOOKUP(H4,$A$4:$F$208,$I$3+2)</f>
        <v>1973</v>
      </c>
      <c r="K4" s="11">
        <f>J4+0.0001*H4</f>
        <v>1973.0001</v>
      </c>
      <c r="L4" s="11">
        <f>RANK(K4,K$4:K$208)</f>
        <v>4</v>
      </c>
      <c r="M4" s="11" t="str">
        <f>VLOOKUP(MATCH(H4,L$4:L$208,0),$H$4:$J$208,2)</f>
        <v>India</v>
      </c>
      <c r="N4" s="11">
        <f>VLOOKUP(MATCH(H4,L$4:L$208,0),$H$4:$J$208,3)</f>
        <v>3493</v>
      </c>
      <c r="O4" s="11"/>
      <c r="P4" s="5" t="s">
        <v>1</v>
      </c>
    </row>
    <row r="5" spans="1:16" ht="12.5" customHeight="1" x14ac:dyDescent="0.25">
      <c r="A5" s="47">
        <v>2</v>
      </c>
      <c r="B5" s="19" t="s">
        <v>135</v>
      </c>
      <c r="C5" s="21">
        <v>0</v>
      </c>
      <c r="D5" s="21">
        <v>58</v>
      </c>
      <c r="E5" s="21">
        <v>19</v>
      </c>
      <c r="F5" s="21">
        <v>77</v>
      </c>
      <c r="H5" s="7">
        <v>2</v>
      </c>
      <c r="I5" s="20" t="s">
        <v>135</v>
      </c>
      <c r="J5" s="11">
        <f t="shared" ref="J5:J68" si="0">VLOOKUP(H5,$A$4:$F$208,$I$3+2)</f>
        <v>58</v>
      </c>
      <c r="K5" s="11">
        <f t="shared" ref="K5:K68" si="1">J5+0.0001*H5</f>
        <v>58.0002</v>
      </c>
      <c r="L5" s="11">
        <f t="shared" ref="L5:L68" si="2">RANK(K5,K$4:K$208)</f>
        <v>55</v>
      </c>
      <c r="M5" s="11" t="str">
        <f t="shared" ref="M5:M68" si="3">VLOOKUP(MATCH(H5,L$4:L$208,0),$H$4:$J$208,2)</f>
        <v>China, Peoples Republic Of</v>
      </c>
      <c r="N5" s="11">
        <f t="shared" ref="N5:N68" si="4">VLOOKUP(MATCH(H5,L$4:L$208,0),$H$4:$J$208,3)</f>
        <v>3434</v>
      </c>
      <c r="O5" s="11"/>
      <c r="P5" s="5" t="s">
        <v>133</v>
      </c>
    </row>
    <row r="6" spans="1:16" ht="12.5" customHeight="1" x14ac:dyDescent="0.25">
      <c r="A6" s="47">
        <v>3</v>
      </c>
      <c r="B6" s="19" t="s">
        <v>136</v>
      </c>
      <c r="C6" s="9">
        <v>0</v>
      </c>
      <c r="D6" s="9">
        <v>14</v>
      </c>
      <c r="E6" s="9">
        <v>0</v>
      </c>
      <c r="F6" s="9">
        <v>14</v>
      </c>
      <c r="H6" s="7">
        <v>3</v>
      </c>
      <c r="I6" s="20" t="s">
        <v>136</v>
      </c>
      <c r="J6" s="11">
        <f t="shared" si="0"/>
        <v>14</v>
      </c>
      <c r="K6" s="11">
        <f t="shared" si="1"/>
        <v>14.000299999999999</v>
      </c>
      <c r="L6" s="11">
        <f t="shared" si="2"/>
        <v>97</v>
      </c>
      <c r="M6" s="11" t="str">
        <f t="shared" si="3"/>
        <v>Vietnam</v>
      </c>
      <c r="N6" s="11">
        <f t="shared" si="4"/>
        <v>2339</v>
      </c>
      <c r="O6" s="11"/>
      <c r="P6" s="11"/>
    </row>
    <row r="7" spans="1:16" ht="12.5" customHeight="1" x14ac:dyDescent="0.25">
      <c r="A7" s="47">
        <v>4</v>
      </c>
      <c r="B7" s="19" t="s">
        <v>137</v>
      </c>
      <c r="C7" s="21">
        <v>0</v>
      </c>
      <c r="D7" s="21">
        <v>3</v>
      </c>
      <c r="E7" s="21">
        <v>0</v>
      </c>
      <c r="F7" s="21">
        <v>3</v>
      </c>
      <c r="H7" s="7">
        <v>4</v>
      </c>
      <c r="I7" s="20" t="s">
        <v>137</v>
      </c>
      <c r="J7" s="11">
        <f t="shared" si="0"/>
        <v>3</v>
      </c>
      <c r="K7" s="11">
        <f t="shared" si="1"/>
        <v>3.0004</v>
      </c>
      <c r="L7" s="11">
        <f t="shared" si="2"/>
        <v>194</v>
      </c>
      <c r="M7" s="11" t="str">
        <f t="shared" si="3"/>
        <v>Afghanistan</v>
      </c>
      <c r="N7" s="11">
        <f t="shared" si="4"/>
        <v>1973</v>
      </c>
      <c r="O7" s="11"/>
      <c r="P7" s="11"/>
    </row>
    <row r="8" spans="1:16" ht="12.5" customHeight="1" x14ac:dyDescent="0.25">
      <c r="A8" s="47">
        <v>5</v>
      </c>
      <c r="B8" s="19" t="s">
        <v>138</v>
      </c>
      <c r="C8" s="9">
        <v>3</v>
      </c>
      <c r="D8" s="9">
        <v>0</v>
      </c>
      <c r="E8" s="9">
        <v>0</v>
      </c>
      <c r="F8" s="9">
        <v>3</v>
      </c>
      <c r="H8" s="7">
        <v>5</v>
      </c>
      <c r="I8" s="20" t="s">
        <v>138</v>
      </c>
      <c r="J8" s="11">
        <f>VLOOKUP(H8,$A$4:$F$208,$I$3+2)</f>
        <v>0</v>
      </c>
      <c r="K8" s="11">
        <f t="shared" si="1"/>
        <v>5.0000000000000001E-4</v>
      </c>
      <c r="L8" s="11">
        <f t="shared" si="2"/>
        <v>205</v>
      </c>
      <c r="M8" s="11" t="str">
        <f t="shared" si="3"/>
        <v>Philippines</v>
      </c>
      <c r="N8" s="11">
        <f t="shared" si="4"/>
        <v>1460</v>
      </c>
      <c r="O8" s="11"/>
      <c r="P8" s="11"/>
    </row>
    <row r="9" spans="1:16" ht="12.5" customHeight="1" x14ac:dyDescent="0.25">
      <c r="A9" s="47">
        <v>6</v>
      </c>
      <c r="B9" s="19" t="s">
        <v>139</v>
      </c>
      <c r="C9" s="21">
        <v>0</v>
      </c>
      <c r="D9" s="21">
        <v>80</v>
      </c>
      <c r="E9" s="21">
        <v>78</v>
      </c>
      <c r="F9" s="21">
        <v>158</v>
      </c>
      <c r="H9" s="7">
        <v>6</v>
      </c>
      <c r="I9" s="20" t="s">
        <v>139</v>
      </c>
      <c r="J9" s="11">
        <f t="shared" si="0"/>
        <v>80</v>
      </c>
      <c r="K9" s="11">
        <f t="shared" si="1"/>
        <v>80.000600000000006</v>
      </c>
      <c r="L9" s="11">
        <f t="shared" si="2"/>
        <v>48</v>
      </c>
      <c r="M9" s="11" t="str">
        <f t="shared" si="3"/>
        <v>Pakistan</v>
      </c>
      <c r="N9" s="11">
        <f t="shared" si="4"/>
        <v>1315</v>
      </c>
      <c r="O9" s="11"/>
      <c r="P9" s="11"/>
    </row>
    <row r="10" spans="1:16" ht="12.5" customHeight="1" x14ac:dyDescent="0.25">
      <c r="A10" s="47">
        <v>7</v>
      </c>
      <c r="B10" s="19" t="s">
        <v>140</v>
      </c>
      <c r="C10" s="9">
        <v>0</v>
      </c>
      <c r="D10" s="9">
        <v>3</v>
      </c>
      <c r="E10" s="9">
        <v>3</v>
      </c>
      <c r="F10" s="9">
        <v>6</v>
      </c>
      <c r="H10" s="7">
        <v>7</v>
      </c>
      <c r="I10" s="20" t="s">
        <v>140</v>
      </c>
      <c r="J10" s="11">
        <f t="shared" si="0"/>
        <v>3</v>
      </c>
      <c r="K10" s="11">
        <f t="shared" si="1"/>
        <v>3.0007000000000001</v>
      </c>
      <c r="L10" s="11">
        <f t="shared" si="2"/>
        <v>193</v>
      </c>
      <c r="M10" s="11" t="str">
        <f t="shared" si="3"/>
        <v>United Kingdom</v>
      </c>
      <c r="N10" s="11">
        <f t="shared" si="4"/>
        <v>922</v>
      </c>
      <c r="O10" s="11"/>
      <c r="P10" s="11"/>
    </row>
    <row r="11" spans="1:16" ht="12.5" customHeight="1" x14ac:dyDescent="0.25">
      <c r="A11" s="47">
        <v>8</v>
      </c>
      <c r="B11" s="19" t="s">
        <v>141</v>
      </c>
      <c r="C11" s="21">
        <v>199</v>
      </c>
      <c r="D11" s="21">
        <v>85</v>
      </c>
      <c r="E11" s="21">
        <v>3061</v>
      </c>
      <c r="F11" s="21">
        <v>3345</v>
      </c>
      <c r="H11" s="7">
        <v>8</v>
      </c>
      <c r="I11" s="20" t="s">
        <v>141</v>
      </c>
      <c r="J11" s="11">
        <f t="shared" si="0"/>
        <v>85</v>
      </c>
      <c r="K11" s="11">
        <f t="shared" si="1"/>
        <v>85.000799999999998</v>
      </c>
      <c r="L11" s="11">
        <f t="shared" si="2"/>
        <v>45</v>
      </c>
      <c r="M11" s="11" t="str">
        <f t="shared" si="3"/>
        <v>Thailand</v>
      </c>
      <c r="N11" s="11">
        <f t="shared" si="4"/>
        <v>875</v>
      </c>
      <c r="O11" s="11"/>
      <c r="P11" s="11"/>
    </row>
    <row r="12" spans="1:16" ht="12.5" customHeight="1" x14ac:dyDescent="0.25">
      <c r="A12" s="47">
        <v>9</v>
      </c>
      <c r="B12" s="19" t="s">
        <v>142</v>
      </c>
      <c r="C12" s="9">
        <v>0</v>
      </c>
      <c r="D12" s="9">
        <v>9</v>
      </c>
      <c r="E12" s="9">
        <v>8</v>
      </c>
      <c r="F12" s="9">
        <v>17</v>
      </c>
      <c r="H12" s="7">
        <v>9</v>
      </c>
      <c r="I12" s="20" t="s">
        <v>142</v>
      </c>
      <c r="J12" s="11">
        <f t="shared" si="0"/>
        <v>9</v>
      </c>
      <c r="K12" s="11">
        <f t="shared" si="1"/>
        <v>9.0008999999999997</v>
      </c>
      <c r="L12" s="11">
        <f t="shared" si="2"/>
        <v>110</v>
      </c>
      <c r="M12" s="11" t="str">
        <f t="shared" si="3"/>
        <v>Sri Lanka</v>
      </c>
      <c r="N12" s="11">
        <f t="shared" si="4"/>
        <v>713</v>
      </c>
      <c r="O12" s="11"/>
      <c r="P12" s="11"/>
    </row>
    <row r="13" spans="1:16" ht="12.5" customHeight="1" x14ac:dyDescent="0.25">
      <c r="A13" s="47">
        <v>10</v>
      </c>
      <c r="B13" s="19" t="s">
        <v>143</v>
      </c>
      <c r="C13" s="21">
        <v>0</v>
      </c>
      <c r="D13" s="21">
        <v>3</v>
      </c>
      <c r="E13" s="21">
        <v>3</v>
      </c>
      <c r="F13" s="21">
        <v>6</v>
      </c>
      <c r="H13" s="7">
        <v>10</v>
      </c>
      <c r="I13" s="20" t="s">
        <v>143</v>
      </c>
      <c r="J13" s="11">
        <f t="shared" si="0"/>
        <v>3</v>
      </c>
      <c r="K13" s="11">
        <f t="shared" si="1"/>
        <v>3.0009999999999999</v>
      </c>
      <c r="L13" s="11">
        <f t="shared" si="2"/>
        <v>192</v>
      </c>
      <c r="M13" s="11" t="str">
        <f t="shared" si="3"/>
        <v>United States Of America</v>
      </c>
      <c r="N13" s="11">
        <f t="shared" si="4"/>
        <v>650</v>
      </c>
      <c r="O13" s="11"/>
      <c r="P13" s="11"/>
    </row>
    <row r="14" spans="1:16" ht="12.5" customHeight="1" x14ac:dyDescent="0.25">
      <c r="A14" s="47">
        <v>11</v>
      </c>
      <c r="B14" s="19" t="s">
        <v>144</v>
      </c>
      <c r="C14" s="9">
        <v>3</v>
      </c>
      <c r="D14" s="9">
        <v>6</v>
      </c>
      <c r="E14" s="9">
        <v>31</v>
      </c>
      <c r="F14" s="9">
        <v>40</v>
      </c>
      <c r="H14" s="7">
        <v>11</v>
      </c>
      <c r="I14" s="20" t="s">
        <v>144</v>
      </c>
      <c r="J14" s="11">
        <f t="shared" si="0"/>
        <v>6</v>
      </c>
      <c r="K14" s="11">
        <f t="shared" si="1"/>
        <v>6.0011000000000001</v>
      </c>
      <c r="L14" s="11">
        <f t="shared" si="2"/>
        <v>123</v>
      </c>
      <c r="M14" s="11" t="str">
        <f t="shared" si="3"/>
        <v>Cambodia</v>
      </c>
      <c r="N14" s="11">
        <f t="shared" si="4"/>
        <v>605</v>
      </c>
      <c r="O14" s="11"/>
      <c r="P14" s="11"/>
    </row>
    <row r="15" spans="1:16" ht="12.5" customHeight="1" x14ac:dyDescent="0.25">
      <c r="A15" s="47">
        <v>12</v>
      </c>
      <c r="B15" s="19" t="s">
        <v>145</v>
      </c>
      <c r="C15" s="21">
        <v>3</v>
      </c>
      <c r="D15" s="21">
        <v>147</v>
      </c>
      <c r="E15" s="21">
        <v>694</v>
      </c>
      <c r="F15" s="21">
        <v>844</v>
      </c>
      <c r="H15" s="7">
        <v>12</v>
      </c>
      <c r="I15" s="20" t="s">
        <v>145</v>
      </c>
      <c r="J15" s="11">
        <f t="shared" si="0"/>
        <v>147</v>
      </c>
      <c r="K15" s="11">
        <f t="shared" si="1"/>
        <v>147.00120000000001</v>
      </c>
      <c r="L15" s="11">
        <f t="shared" si="2"/>
        <v>32</v>
      </c>
      <c r="M15" s="11" t="str">
        <f t="shared" si="3"/>
        <v>Malaysia</v>
      </c>
      <c r="N15" s="11">
        <f t="shared" si="4"/>
        <v>600</v>
      </c>
      <c r="O15" s="11"/>
      <c r="P15" s="11"/>
    </row>
    <row r="16" spans="1:16" ht="12.5" customHeight="1" x14ac:dyDescent="0.25">
      <c r="A16" s="47">
        <v>13</v>
      </c>
      <c r="B16" s="19" t="s">
        <v>146</v>
      </c>
      <c r="C16" s="9">
        <v>0</v>
      </c>
      <c r="D16" s="9">
        <v>3</v>
      </c>
      <c r="E16" s="9">
        <v>0</v>
      </c>
      <c r="F16" s="9">
        <v>3</v>
      </c>
      <c r="H16" s="7">
        <v>13</v>
      </c>
      <c r="I16" s="20" t="s">
        <v>146</v>
      </c>
      <c r="J16" s="11">
        <f t="shared" si="0"/>
        <v>3</v>
      </c>
      <c r="K16" s="11">
        <f t="shared" si="1"/>
        <v>3.0013000000000001</v>
      </c>
      <c r="L16" s="11">
        <f t="shared" si="2"/>
        <v>191</v>
      </c>
      <c r="M16" s="11" t="str">
        <f t="shared" si="3"/>
        <v>Colombia</v>
      </c>
      <c r="N16" s="11">
        <f t="shared" si="4"/>
        <v>531</v>
      </c>
      <c r="O16" s="11"/>
      <c r="P16" s="11"/>
    </row>
    <row r="17" spans="1:16" ht="12.5" customHeight="1" x14ac:dyDescent="0.25">
      <c r="A17" s="47">
        <v>14</v>
      </c>
      <c r="B17" s="19" t="s">
        <v>147</v>
      </c>
      <c r="C17" s="21">
        <v>0</v>
      </c>
      <c r="D17" s="21">
        <v>13</v>
      </c>
      <c r="E17" s="21">
        <v>9</v>
      </c>
      <c r="F17" s="21">
        <v>22</v>
      </c>
      <c r="H17" s="7">
        <v>14</v>
      </c>
      <c r="I17" s="20" t="s">
        <v>147</v>
      </c>
      <c r="J17" s="11">
        <f t="shared" si="0"/>
        <v>13</v>
      </c>
      <c r="K17" s="11">
        <f t="shared" si="1"/>
        <v>13.0014</v>
      </c>
      <c r="L17" s="11">
        <f t="shared" si="2"/>
        <v>99</v>
      </c>
      <c r="M17" s="11" t="str">
        <f t="shared" si="3"/>
        <v>Indonesia</v>
      </c>
      <c r="N17" s="11">
        <f t="shared" si="4"/>
        <v>483</v>
      </c>
      <c r="O17" s="11"/>
      <c r="P17" s="11"/>
    </row>
    <row r="18" spans="1:16" ht="12.5" customHeight="1" x14ac:dyDescent="0.25">
      <c r="A18" s="47">
        <v>15</v>
      </c>
      <c r="B18" s="19" t="s">
        <v>148</v>
      </c>
      <c r="C18" s="9">
        <v>0</v>
      </c>
      <c r="D18" s="9">
        <v>30</v>
      </c>
      <c r="E18" s="9">
        <v>23</v>
      </c>
      <c r="F18" s="9">
        <v>53</v>
      </c>
      <c r="H18" s="7">
        <v>15</v>
      </c>
      <c r="I18" s="20" t="s">
        <v>148</v>
      </c>
      <c r="J18" s="11">
        <f t="shared" si="0"/>
        <v>30</v>
      </c>
      <c r="K18" s="11">
        <f t="shared" si="1"/>
        <v>30.0015</v>
      </c>
      <c r="L18" s="11">
        <f t="shared" si="2"/>
        <v>69</v>
      </c>
      <c r="M18" s="11" t="str">
        <f t="shared" si="3"/>
        <v>Lebanon</v>
      </c>
      <c r="N18" s="11">
        <f t="shared" si="4"/>
        <v>460</v>
      </c>
      <c r="O18" s="11"/>
      <c r="P18" s="11"/>
    </row>
    <row r="19" spans="1:16" ht="12.5" customHeight="1" x14ac:dyDescent="0.25">
      <c r="A19" s="47">
        <v>16</v>
      </c>
      <c r="B19" s="19" t="s">
        <v>391</v>
      </c>
      <c r="C19" s="21">
        <v>0</v>
      </c>
      <c r="D19" s="21">
        <v>3</v>
      </c>
      <c r="E19" s="21">
        <v>3</v>
      </c>
      <c r="F19" s="21">
        <v>6</v>
      </c>
      <c r="H19" s="7">
        <v>16</v>
      </c>
      <c r="I19" s="20" t="s">
        <v>391</v>
      </c>
      <c r="J19" s="11">
        <f t="shared" si="0"/>
        <v>3</v>
      </c>
      <c r="K19" s="11">
        <f t="shared" si="1"/>
        <v>3.0015999999999998</v>
      </c>
      <c r="L19" s="11">
        <f t="shared" si="2"/>
        <v>190</v>
      </c>
      <c r="M19" s="11" t="str">
        <f t="shared" si="3"/>
        <v>Iran</v>
      </c>
      <c r="N19" s="11">
        <f t="shared" si="4"/>
        <v>367</v>
      </c>
      <c r="O19" s="11"/>
      <c r="P19" s="11"/>
    </row>
    <row r="20" spans="1:16" ht="12.5" customHeight="1" x14ac:dyDescent="0.25">
      <c r="A20" s="47">
        <v>17</v>
      </c>
      <c r="B20" s="19" t="s">
        <v>392</v>
      </c>
      <c r="C20" s="9">
        <v>0</v>
      </c>
      <c r="D20" s="9">
        <v>3</v>
      </c>
      <c r="E20" s="9">
        <v>0</v>
      </c>
      <c r="F20" s="9">
        <v>3</v>
      </c>
      <c r="H20" s="7">
        <v>17</v>
      </c>
      <c r="I20" s="20" t="s">
        <v>392</v>
      </c>
      <c r="J20" s="11">
        <f t="shared" si="0"/>
        <v>3</v>
      </c>
      <c r="K20" s="11">
        <f t="shared" si="1"/>
        <v>3.0017</v>
      </c>
      <c r="L20" s="11">
        <f t="shared" si="2"/>
        <v>189</v>
      </c>
      <c r="M20" s="11" t="str">
        <f t="shared" si="3"/>
        <v>Taiwan</v>
      </c>
      <c r="N20" s="11">
        <f t="shared" si="4"/>
        <v>294</v>
      </c>
      <c r="O20" s="11"/>
      <c r="P20" s="11"/>
    </row>
    <row r="21" spans="1:16" ht="12.5" customHeight="1" x14ac:dyDescent="0.25">
      <c r="A21" s="47">
        <v>18</v>
      </c>
      <c r="B21" s="19" t="s">
        <v>149</v>
      </c>
      <c r="C21" s="21">
        <v>5</v>
      </c>
      <c r="D21" s="21">
        <v>3</v>
      </c>
      <c r="E21" s="21">
        <v>113</v>
      </c>
      <c r="F21" s="21">
        <v>121</v>
      </c>
      <c r="H21" s="7">
        <v>18</v>
      </c>
      <c r="I21" s="20" t="s">
        <v>149</v>
      </c>
      <c r="J21" s="11">
        <f t="shared" si="0"/>
        <v>3</v>
      </c>
      <c r="K21" s="11">
        <f t="shared" si="1"/>
        <v>3.0017999999999998</v>
      </c>
      <c r="L21" s="11">
        <f t="shared" si="2"/>
        <v>188</v>
      </c>
      <c r="M21" s="11" t="str">
        <f t="shared" si="3"/>
        <v>Brazil</v>
      </c>
      <c r="N21" s="11">
        <f t="shared" si="4"/>
        <v>293</v>
      </c>
      <c r="O21" s="11"/>
      <c r="P21" s="11"/>
    </row>
    <row r="22" spans="1:16" ht="12.5" customHeight="1" x14ac:dyDescent="0.25">
      <c r="A22" s="47">
        <v>19</v>
      </c>
      <c r="B22" s="19" t="s">
        <v>150</v>
      </c>
      <c r="C22" s="9">
        <v>0</v>
      </c>
      <c r="D22" s="9">
        <v>3</v>
      </c>
      <c r="E22" s="9">
        <v>3</v>
      </c>
      <c r="F22" s="9">
        <v>6</v>
      </c>
      <c r="H22" s="7">
        <v>19</v>
      </c>
      <c r="I22" s="20" t="s">
        <v>150</v>
      </c>
      <c r="J22" s="11">
        <f t="shared" si="0"/>
        <v>3</v>
      </c>
      <c r="K22" s="11">
        <f t="shared" si="1"/>
        <v>3.0019</v>
      </c>
      <c r="L22" s="11">
        <f t="shared" si="2"/>
        <v>187</v>
      </c>
      <c r="M22" s="11" t="str">
        <f t="shared" si="3"/>
        <v>Japan</v>
      </c>
      <c r="N22" s="11">
        <f t="shared" si="4"/>
        <v>287</v>
      </c>
      <c r="O22" s="11"/>
      <c r="P22" s="11"/>
    </row>
    <row r="23" spans="1:16" ht="12.5" customHeight="1" x14ac:dyDescent="0.25">
      <c r="A23" s="47">
        <v>20</v>
      </c>
      <c r="B23" s="19" t="s">
        <v>393</v>
      </c>
      <c r="C23" s="21">
        <v>0</v>
      </c>
      <c r="D23" s="21">
        <v>21</v>
      </c>
      <c r="E23" s="21">
        <v>6</v>
      </c>
      <c r="F23" s="21">
        <v>27</v>
      </c>
      <c r="H23" s="7">
        <v>20</v>
      </c>
      <c r="I23" s="20" t="s">
        <v>393</v>
      </c>
      <c r="J23" s="11">
        <f t="shared" si="0"/>
        <v>21</v>
      </c>
      <c r="K23" s="11">
        <f t="shared" si="1"/>
        <v>21.001999999999999</v>
      </c>
      <c r="L23" s="11">
        <f t="shared" si="2"/>
        <v>79</v>
      </c>
      <c r="M23" s="11" t="str">
        <f t="shared" si="3"/>
        <v>Ethiopia</v>
      </c>
      <c r="N23" s="11">
        <f t="shared" si="4"/>
        <v>275</v>
      </c>
      <c r="O23" s="11"/>
      <c r="P23" s="11"/>
    </row>
    <row r="24" spans="1:16" ht="12.5" customHeight="1" x14ac:dyDescent="0.25">
      <c r="A24" s="47">
        <v>21</v>
      </c>
      <c r="B24" s="19" t="s">
        <v>151</v>
      </c>
      <c r="C24" s="9">
        <v>0</v>
      </c>
      <c r="D24" s="9">
        <v>3</v>
      </c>
      <c r="E24" s="9">
        <v>17</v>
      </c>
      <c r="F24" s="9">
        <v>20</v>
      </c>
      <c r="H24" s="7">
        <v>21</v>
      </c>
      <c r="I24" s="20" t="s">
        <v>151</v>
      </c>
      <c r="J24" s="11">
        <f t="shared" si="0"/>
        <v>3</v>
      </c>
      <c r="K24" s="11">
        <f t="shared" si="1"/>
        <v>3.0021</v>
      </c>
      <c r="L24" s="11">
        <f t="shared" si="2"/>
        <v>186</v>
      </c>
      <c r="M24" s="11" t="str">
        <f t="shared" si="3"/>
        <v>Nepal</v>
      </c>
      <c r="N24" s="11">
        <f t="shared" si="4"/>
        <v>265</v>
      </c>
      <c r="O24" s="11"/>
      <c r="P24" s="11"/>
    </row>
    <row r="25" spans="1:16" ht="12.5" customHeight="1" x14ac:dyDescent="0.25">
      <c r="A25" s="47">
        <v>22</v>
      </c>
      <c r="B25" s="19" t="s">
        <v>152</v>
      </c>
      <c r="C25" s="21">
        <v>0</v>
      </c>
      <c r="D25" s="21">
        <v>293</v>
      </c>
      <c r="E25" s="21">
        <v>285</v>
      </c>
      <c r="F25" s="21">
        <v>578</v>
      </c>
      <c r="H25" s="7">
        <v>22</v>
      </c>
      <c r="I25" s="20" t="s">
        <v>152</v>
      </c>
      <c r="J25" s="11">
        <f t="shared" si="0"/>
        <v>293</v>
      </c>
      <c r="K25" s="11">
        <f t="shared" si="1"/>
        <v>293.00220000000002</v>
      </c>
      <c r="L25" s="11">
        <f t="shared" si="2"/>
        <v>18</v>
      </c>
      <c r="M25" s="11" t="str">
        <f t="shared" si="3"/>
        <v>Canada</v>
      </c>
      <c r="N25" s="11">
        <f t="shared" si="4"/>
        <v>262</v>
      </c>
      <c r="O25" s="11"/>
      <c r="P25" s="11"/>
    </row>
    <row r="26" spans="1:16" ht="12.5" customHeight="1" x14ac:dyDescent="0.25">
      <c r="A26" s="47">
        <v>23</v>
      </c>
      <c r="B26" s="19" t="s">
        <v>153</v>
      </c>
      <c r="C26" s="9">
        <v>3</v>
      </c>
      <c r="D26" s="9">
        <v>3</v>
      </c>
      <c r="E26" s="9">
        <v>36</v>
      </c>
      <c r="F26" s="9">
        <v>42</v>
      </c>
      <c r="H26" s="7">
        <v>23</v>
      </c>
      <c r="I26" s="20" t="s">
        <v>153</v>
      </c>
      <c r="J26" s="11">
        <f t="shared" si="0"/>
        <v>3</v>
      </c>
      <c r="K26" s="11">
        <f t="shared" si="1"/>
        <v>3.0023</v>
      </c>
      <c r="L26" s="11">
        <f t="shared" si="2"/>
        <v>185</v>
      </c>
      <c r="M26" s="11" t="str">
        <f t="shared" si="3"/>
        <v>Korea, South</v>
      </c>
      <c r="N26" s="11">
        <f t="shared" si="4"/>
        <v>260</v>
      </c>
      <c r="O26" s="11"/>
      <c r="P26" s="11"/>
    </row>
    <row r="27" spans="1:16" ht="12.5" customHeight="1" x14ac:dyDescent="0.25">
      <c r="A27" s="47">
        <v>24</v>
      </c>
      <c r="B27" s="19" t="s">
        <v>154</v>
      </c>
      <c r="C27" s="21">
        <v>0</v>
      </c>
      <c r="D27" s="21">
        <v>10</v>
      </c>
      <c r="E27" s="21">
        <v>12</v>
      </c>
      <c r="F27" s="21">
        <v>22</v>
      </c>
      <c r="H27" s="7">
        <v>24</v>
      </c>
      <c r="I27" s="20" t="s">
        <v>154</v>
      </c>
      <c r="J27" s="11">
        <f t="shared" si="0"/>
        <v>10</v>
      </c>
      <c r="K27" s="11">
        <f t="shared" si="1"/>
        <v>10.0024</v>
      </c>
      <c r="L27" s="11">
        <f t="shared" si="2"/>
        <v>106</v>
      </c>
      <c r="M27" s="11" t="str">
        <f t="shared" si="3"/>
        <v>Hksar Of The Prc</v>
      </c>
      <c r="N27" s="11">
        <f t="shared" si="4"/>
        <v>251</v>
      </c>
      <c r="O27" s="11"/>
      <c r="P27" s="11"/>
    </row>
    <row r="28" spans="1:16" ht="12.5" customHeight="1" x14ac:dyDescent="0.25">
      <c r="A28" s="47">
        <v>25</v>
      </c>
      <c r="B28" s="19" t="s">
        <v>155</v>
      </c>
      <c r="C28" s="9">
        <v>3</v>
      </c>
      <c r="D28" s="9">
        <v>3</v>
      </c>
      <c r="E28" s="9">
        <v>0</v>
      </c>
      <c r="F28" s="9">
        <v>6</v>
      </c>
      <c r="H28" s="7">
        <v>25</v>
      </c>
      <c r="I28" s="20" t="s">
        <v>155</v>
      </c>
      <c r="J28" s="11">
        <f t="shared" si="0"/>
        <v>3</v>
      </c>
      <c r="K28" s="11">
        <f t="shared" si="1"/>
        <v>3.0024999999999999</v>
      </c>
      <c r="L28" s="11">
        <f t="shared" si="2"/>
        <v>184</v>
      </c>
      <c r="M28" s="11" t="str">
        <f t="shared" si="3"/>
        <v>Turkey</v>
      </c>
      <c r="N28" s="11">
        <f t="shared" si="4"/>
        <v>234</v>
      </c>
      <c r="O28" s="11"/>
      <c r="P28" s="11"/>
    </row>
    <row r="29" spans="1:16" ht="12.5" customHeight="1" x14ac:dyDescent="0.25">
      <c r="A29" s="47">
        <v>26</v>
      </c>
      <c r="B29" s="19" t="s">
        <v>124</v>
      </c>
      <c r="C29" s="21">
        <v>5</v>
      </c>
      <c r="D29" s="21">
        <v>5</v>
      </c>
      <c r="E29" s="21">
        <v>0</v>
      </c>
      <c r="F29" s="21">
        <v>10</v>
      </c>
      <c r="H29" s="7">
        <v>26</v>
      </c>
      <c r="I29" s="20" t="s">
        <v>124</v>
      </c>
      <c r="J29" s="11">
        <f t="shared" si="0"/>
        <v>5</v>
      </c>
      <c r="K29" s="11">
        <f t="shared" si="1"/>
        <v>5.0026000000000002</v>
      </c>
      <c r="L29" s="11">
        <f t="shared" si="2"/>
        <v>131</v>
      </c>
      <c r="M29" s="11" t="str">
        <f t="shared" si="3"/>
        <v>Italy</v>
      </c>
      <c r="N29" s="11">
        <f t="shared" si="4"/>
        <v>226</v>
      </c>
      <c r="O29" s="11"/>
      <c r="P29" s="11"/>
    </row>
    <row r="30" spans="1:16" ht="12.5" customHeight="1" x14ac:dyDescent="0.25">
      <c r="A30" s="47">
        <v>27</v>
      </c>
      <c r="B30" s="19" t="s">
        <v>156</v>
      </c>
      <c r="C30" s="9">
        <v>24</v>
      </c>
      <c r="D30" s="9">
        <v>605</v>
      </c>
      <c r="E30" s="9">
        <v>243</v>
      </c>
      <c r="F30" s="9">
        <v>872</v>
      </c>
      <c r="H30" s="7">
        <v>27</v>
      </c>
      <c r="I30" s="20" t="s">
        <v>156</v>
      </c>
      <c r="J30" s="11">
        <f t="shared" si="0"/>
        <v>605</v>
      </c>
      <c r="K30" s="11">
        <f t="shared" si="1"/>
        <v>605.0027</v>
      </c>
      <c r="L30" s="11">
        <f t="shared" si="2"/>
        <v>11</v>
      </c>
      <c r="M30" s="11" t="str">
        <f t="shared" si="3"/>
        <v>France</v>
      </c>
      <c r="N30" s="11">
        <f t="shared" si="4"/>
        <v>217</v>
      </c>
      <c r="O30" s="11"/>
      <c r="P30" s="11"/>
    </row>
    <row r="31" spans="1:16" ht="12.5" customHeight="1" x14ac:dyDescent="0.25">
      <c r="A31" s="47">
        <v>28</v>
      </c>
      <c r="B31" s="19" t="s">
        <v>131</v>
      </c>
      <c r="C31" s="21">
        <v>3</v>
      </c>
      <c r="D31" s="21">
        <v>5</v>
      </c>
      <c r="E31" s="21">
        <v>5</v>
      </c>
      <c r="F31" s="21">
        <v>13</v>
      </c>
      <c r="H31" s="7">
        <v>28</v>
      </c>
      <c r="I31" s="20" t="s">
        <v>131</v>
      </c>
      <c r="J31" s="11">
        <f t="shared" si="0"/>
        <v>5</v>
      </c>
      <c r="K31" s="11">
        <f t="shared" si="1"/>
        <v>5.0027999999999997</v>
      </c>
      <c r="L31" s="11">
        <f t="shared" si="2"/>
        <v>130</v>
      </c>
      <c r="M31" s="11" t="str">
        <f t="shared" si="3"/>
        <v>Myanmar</v>
      </c>
      <c r="N31" s="11">
        <f t="shared" si="4"/>
        <v>215</v>
      </c>
      <c r="O31" s="11"/>
      <c r="P31" s="11"/>
    </row>
    <row r="32" spans="1:16" ht="12.5" customHeight="1" x14ac:dyDescent="0.25">
      <c r="A32" s="47">
        <v>29</v>
      </c>
      <c r="B32" s="19" t="s">
        <v>157</v>
      </c>
      <c r="C32" s="9">
        <v>0</v>
      </c>
      <c r="D32" s="9">
        <v>262</v>
      </c>
      <c r="E32" s="9">
        <v>139</v>
      </c>
      <c r="F32" s="9">
        <v>401</v>
      </c>
      <c r="H32" s="7">
        <v>29</v>
      </c>
      <c r="I32" s="20" t="s">
        <v>157</v>
      </c>
      <c r="J32" s="11">
        <f t="shared" si="0"/>
        <v>262</v>
      </c>
      <c r="K32" s="11">
        <f t="shared" si="1"/>
        <v>262.00290000000001</v>
      </c>
      <c r="L32" s="11">
        <f t="shared" si="2"/>
        <v>22</v>
      </c>
      <c r="M32" s="11" t="str">
        <f t="shared" si="3"/>
        <v>Germany</v>
      </c>
      <c r="N32" s="11">
        <f t="shared" si="4"/>
        <v>207</v>
      </c>
      <c r="O32" s="11"/>
      <c r="P32" s="11"/>
    </row>
    <row r="33" spans="1:16" ht="12.5" customHeight="1" x14ac:dyDescent="0.25">
      <c r="A33" s="47">
        <v>30</v>
      </c>
      <c r="B33" s="19" t="s">
        <v>394</v>
      </c>
      <c r="C33" s="21">
        <v>0</v>
      </c>
      <c r="D33" s="21">
        <v>0</v>
      </c>
      <c r="E33" s="21">
        <v>3</v>
      </c>
      <c r="F33" s="21">
        <v>3</v>
      </c>
      <c r="H33" s="7">
        <v>30</v>
      </c>
      <c r="I33" s="20" t="s">
        <v>394</v>
      </c>
      <c r="J33" s="11">
        <f t="shared" si="0"/>
        <v>0</v>
      </c>
      <c r="K33" s="11">
        <f t="shared" si="1"/>
        <v>3.0000000000000001E-3</v>
      </c>
      <c r="L33" s="11">
        <f t="shared" si="2"/>
        <v>204</v>
      </c>
      <c r="M33" s="11" t="str">
        <f t="shared" si="3"/>
        <v>Singapore</v>
      </c>
      <c r="N33" s="11">
        <f t="shared" si="4"/>
        <v>179</v>
      </c>
      <c r="O33" s="11"/>
      <c r="P33" s="11"/>
    </row>
    <row r="34" spans="1:16" ht="12.5" customHeight="1" x14ac:dyDescent="0.25">
      <c r="A34" s="47">
        <v>31</v>
      </c>
      <c r="B34" s="19" t="s">
        <v>158</v>
      </c>
      <c r="C34" s="9">
        <v>3</v>
      </c>
      <c r="D34" s="9">
        <v>123</v>
      </c>
      <c r="E34" s="9">
        <v>117</v>
      </c>
      <c r="F34" s="9">
        <v>243</v>
      </c>
      <c r="H34" s="7">
        <v>31</v>
      </c>
      <c r="I34" s="20" t="s">
        <v>158</v>
      </c>
      <c r="J34" s="11">
        <f t="shared" si="0"/>
        <v>123</v>
      </c>
      <c r="K34" s="11">
        <f t="shared" si="1"/>
        <v>123.0031</v>
      </c>
      <c r="L34" s="11">
        <f t="shared" si="2"/>
        <v>36</v>
      </c>
      <c r="M34" s="11" t="str">
        <f t="shared" si="3"/>
        <v>Iraq</v>
      </c>
      <c r="N34" s="11">
        <f t="shared" si="4"/>
        <v>150</v>
      </c>
      <c r="O34" s="11"/>
      <c r="P34" s="11"/>
    </row>
    <row r="35" spans="1:16" ht="12.5" customHeight="1" x14ac:dyDescent="0.25">
      <c r="A35" s="47">
        <v>32</v>
      </c>
      <c r="B35" s="19" t="s">
        <v>159</v>
      </c>
      <c r="C35" s="21">
        <v>0</v>
      </c>
      <c r="D35" s="21">
        <v>3</v>
      </c>
      <c r="E35" s="21">
        <v>0</v>
      </c>
      <c r="F35" s="21">
        <v>3</v>
      </c>
      <c r="H35" s="7">
        <v>32</v>
      </c>
      <c r="I35" s="20" t="s">
        <v>159</v>
      </c>
      <c r="J35" s="11">
        <f t="shared" si="0"/>
        <v>3</v>
      </c>
      <c r="K35" s="11">
        <f t="shared" si="1"/>
        <v>3.0032000000000001</v>
      </c>
      <c r="L35" s="11">
        <f t="shared" si="2"/>
        <v>183</v>
      </c>
      <c r="M35" s="11" t="str">
        <f t="shared" si="3"/>
        <v>Bangladesh</v>
      </c>
      <c r="N35" s="11">
        <f t="shared" si="4"/>
        <v>147</v>
      </c>
      <c r="O35" s="11"/>
      <c r="P35" s="11"/>
    </row>
    <row r="36" spans="1:16" ht="12.5" customHeight="1" x14ac:dyDescent="0.25">
      <c r="A36" s="47">
        <v>33</v>
      </c>
      <c r="B36" s="19" t="s">
        <v>395</v>
      </c>
      <c r="C36" s="9">
        <v>111</v>
      </c>
      <c r="D36" s="9">
        <v>3434</v>
      </c>
      <c r="E36" s="9">
        <v>11988</v>
      </c>
      <c r="F36" s="9">
        <v>15533</v>
      </c>
      <c r="H36" s="7">
        <v>33</v>
      </c>
      <c r="I36" s="20" t="s">
        <v>395</v>
      </c>
      <c r="J36" s="11">
        <f t="shared" si="0"/>
        <v>3434</v>
      </c>
      <c r="K36" s="11">
        <f t="shared" si="1"/>
        <v>3434.0032999999999</v>
      </c>
      <c r="L36" s="11">
        <f t="shared" si="2"/>
        <v>2</v>
      </c>
      <c r="M36" s="11" t="str">
        <f t="shared" si="3"/>
        <v>South Africa</v>
      </c>
      <c r="N36" s="11">
        <f t="shared" si="4"/>
        <v>146</v>
      </c>
      <c r="O36" s="11"/>
      <c r="P36" s="11"/>
    </row>
    <row r="37" spans="1:16" ht="12.5" customHeight="1" x14ac:dyDescent="0.25">
      <c r="A37" s="47">
        <v>34</v>
      </c>
      <c r="B37" s="19" t="s">
        <v>160</v>
      </c>
      <c r="C37" s="21">
        <v>6</v>
      </c>
      <c r="D37" s="21">
        <v>531</v>
      </c>
      <c r="E37" s="21">
        <v>453</v>
      </c>
      <c r="F37" s="21">
        <v>990</v>
      </c>
      <c r="H37" s="7">
        <v>34</v>
      </c>
      <c r="I37" s="20" t="s">
        <v>160</v>
      </c>
      <c r="J37" s="11">
        <f t="shared" si="0"/>
        <v>531</v>
      </c>
      <c r="K37" s="11">
        <f t="shared" si="1"/>
        <v>531.00340000000006</v>
      </c>
      <c r="L37" s="11">
        <f t="shared" si="2"/>
        <v>13</v>
      </c>
      <c r="M37" s="11" t="str">
        <f t="shared" si="3"/>
        <v>Ireland, Republic Of</v>
      </c>
      <c r="N37" s="11">
        <f t="shared" si="4"/>
        <v>145</v>
      </c>
      <c r="O37" s="11"/>
      <c r="P37" s="11"/>
    </row>
    <row r="38" spans="1:16" ht="12.5" customHeight="1" x14ac:dyDescent="0.25">
      <c r="A38" s="47">
        <v>35</v>
      </c>
      <c r="B38" s="19" t="s">
        <v>396</v>
      </c>
      <c r="C38" s="9">
        <v>31</v>
      </c>
      <c r="D38" s="9">
        <v>9</v>
      </c>
      <c r="E38" s="9">
        <v>3</v>
      </c>
      <c r="F38" s="9">
        <v>43</v>
      </c>
      <c r="H38" s="7">
        <v>35</v>
      </c>
      <c r="I38" s="20" t="s">
        <v>396</v>
      </c>
      <c r="J38" s="11">
        <f t="shared" si="0"/>
        <v>9</v>
      </c>
      <c r="K38" s="11">
        <f t="shared" si="1"/>
        <v>9.0035000000000007</v>
      </c>
      <c r="L38" s="11">
        <f t="shared" si="2"/>
        <v>109</v>
      </c>
      <c r="M38" s="11" t="str">
        <f t="shared" si="3"/>
        <v>Russian Federation</v>
      </c>
      <c r="N38" s="11">
        <f t="shared" si="4"/>
        <v>125</v>
      </c>
      <c r="O38" s="11"/>
      <c r="P38" s="11"/>
    </row>
    <row r="39" spans="1:16" ht="12.5" customHeight="1" x14ac:dyDescent="0.25">
      <c r="A39" s="47">
        <v>36</v>
      </c>
      <c r="B39" s="19" t="s">
        <v>397</v>
      </c>
      <c r="C39" s="21">
        <v>0</v>
      </c>
      <c r="D39" s="21">
        <v>3</v>
      </c>
      <c r="E39" s="21">
        <v>3</v>
      </c>
      <c r="F39" s="21">
        <v>6</v>
      </c>
      <c r="H39" s="7">
        <v>36</v>
      </c>
      <c r="I39" s="20" t="s">
        <v>397</v>
      </c>
      <c r="J39" s="11">
        <f t="shared" si="0"/>
        <v>3</v>
      </c>
      <c r="K39" s="11">
        <f t="shared" si="1"/>
        <v>3.0036</v>
      </c>
      <c r="L39" s="11">
        <f t="shared" si="2"/>
        <v>182</v>
      </c>
      <c r="M39" s="11" t="str">
        <f t="shared" si="3"/>
        <v>Chile</v>
      </c>
      <c r="N39" s="11">
        <f t="shared" si="4"/>
        <v>123</v>
      </c>
      <c r="O39" s="11"/>
      <c r="P39" s="11"/>
    </row>
    <row r="40" spans="1:16" ht="12.5" customHeight="1" x14ac:dyDescent="0.25">
      <c r="A40" s="47">
        <v>37</v>
      </c>
      <c r="B40" s="19" t="s">
        <v>161</v>
      </c>
      <c r="C40" s="9">
        <v>0</v>
      </c>
      <c r="D40" s="9">
        <v>3</v>
      </c>
      <c r="E40" s="9">
        <v>3</v>
      </c>
      <c r="F40" s="9">
        <v>6</v>
      </c>
      <c r="H40" s="7">
        <v>37</v>
      </c>
      <c r="I40" s="20" t="s">
        <v>161</v>
      </c>
      <c r="J40" s="11">
        <f t="shared" si="0"/>
        <v>3</v>
      </c>
      <c r="K40" s="11">
        <f t="shared" si="1"/>
        <v>3.0036999999999998</v>
      </c>
      <c r="L40" s="11">
        <f t="shared" si="2"/>
        <v>181</v>
      </c>
      <c r="M40" s="11" t="str">
        <f t="shared" si="3"/>
        <v>Nigeria</v>
      </c>
      <c r="N40" s="11">
        <f t="shared" si="4"/>
        <v>110</v>
      </c>
      <c r="O40" s="11"/>
      <c r="P40" s="11"/>
    </row>
    <row r="41" spans="1:16" ht="12.5" customHeight="1" x14ac:dyDescent="0.25">
      <c r="A41" s="47">
        <v>38</v>
      </c>
      <c r="B41" s="19" t="s">
        <v>162</v>
      </c>
      <c r="C41" s="21">
        <v>0</v>
      </c>
      <c r="D41" s="21">
        <v>0</v>
      </c>
      <c r="E41" s="21">
        <v>3</v>
      </c>
      <c r="F41" s="21">
        <v>3</v>
      </c>
      <c r="H41" s="7">
        <v>38</v>
      </c>
      <c r="I41" s="20" t="s">
        <v>162</v>
      </c>
      <c r="J41" s="11">
        <f t="shared" si="0"/>
        <v>0</v>
      </c>
      <c r="K41" s="11">
        <f t="shared" si="1"/>
        <v>3.8E-3</v>
      </c>
      <c r="L41" s="11">
        <f t="shared" si="2"/>
        <v>203</v>
      </c>
      <c r="M41" s="11" t="str">
        <f t="shared" si="3"/>
        <v>England</v>
      </c>
      <c r="N41" s="11">
        <f t="shared" si="4"/>
        <v>107</v>
      </c>
      <c r="O41" s="11"/>
      <c r="P41" s="11"/>
    </row>
    <row r="42" spans="1:16" ht="12.5" customHeight="1" x14ac:dyDescent="0.25">
      <c r="A42" s="47">
        <v>39</v>
      </c>
      <c r="B42" s="19" t="s">
        <v>163</v>
      </c>
      <c r="C42" s="9">
        <v>0</v>
      </c>
      <c r="D42" s="9">
        <v>14</v>
      </c>
      <c r="E42" s="9">
        <v>3</v>
      </c>
      <c r="F42" s="9">
        <v>17</v>
      </c>
      <c r="H42" s="7">
        <v>39</v>
      </c>
      <c r="I42" s="20" t="s">
        <v>163</v>
      </c>
      <c r="J42" s="11">
        <f t="shared" si="0"/>
        <v>14</v>
      </c>
      <c r="K42" s="11">
        <f t="shared" si="1"/>
        <v>14.0039</v>
      </c>
      <c r="L42" s="11">
        <f t="shared" si="2"/>
        <v>96</v>
      </c>
      <c r="M42" s="11" t="str">
        <f t="shared" si="3"/>
        <v>Kenya</v>
      </c>
      <c r="N42" s="11">
        <f t="shared" si="4"/>
        <v>106</v>
      </c>
      <c r="O42" s="11"/>
      <c r="P42" s="11"/>
    </row>
    <row r="43" spans="1:16" ht="12.5" customHeight="1" x14ac:dyDescent="0.25">
      <c r="A43" s="47">
        <v>40</v>
      </c>
      <c r="B43" s="19" t="s">
        <v>164</v>
      </c>
      <c r="C43" s="21">
        <v>0</v>
      </c>
      <c r="D43" s="21">
        <v>10</v>
      </c>
      <c r="E43" s="21">
        <v>3</v>
      </c>
      <c r="F43" s="21">
        <v>13</v>
      </c>
      <c r="H43" s="7">
        <v>40</v>
      </c>
      <c r="I43" s="20" t="s">
        <v>164</v>
      </c>
      <c r="J43" s="11">
        <f t="shared" si="0"/>
        <v>10</v>
      </c>
      <c r="K43" s="11">
        <f t="shared" si="1"/>
        <v>10.004</v>
      </c>
      <c r="L43" s="11">
        <f t="shared" si="2"/>
        <v>105</v>
      </c>
      <c r="M43" s="11" t="str">
        <f t="shared" si="3"/>
        <v>Fiji</v>
      </c>
      <c r="N43" s="11">
        <f t="shared" si="4"/>
        <v>103</v>
      </c>
      <c r="O43" s="11"/>
      <c r="P43" s="11"/>
    </row>
    <row r="44" spans="1:16" ht="12.5" customHeight="1" x14ac:dyDescent="0.25">
      <c r="A44" s="47">
        <v>41</v>
      </c>
      <c r="B44" s="19" t="s">
        <v>165</v>
      </c>
      <c r="C44" s="9">
        <v>3</v>
      </c>
      <c r="D44" s="9">
        <v>14</v>
      </c>
      <c r="E44" s="9">
        <v>11</v>
      </c>
      <c r="F44" s="9">
        <v>28</v>
      </c>
      <c r="H44" s="7">
        <v>41</v>
      </c>
      <c r="I44" s="20" t="s">
        <v>165</v>
      </c>
      <c r="J44" s="11">
        <f t="shared" si="0"/>
        <v>14</v>
      </c>
      <c r="K44" s="11">
        <f t="shared" si="1"/>
        <v>14.004099999999999</v>
      </c>
      <c r="L44" s="11">
        <f t="shared" si="2"/>
        <v>95</v>
      </c>
      <c r="M44" s="11" t="str">
        <f t="shared" si="3"/>
        <v>Somalia</v>
      </c>
      <c r="N44" s="11">
        <f t="shared" si="4"/>
        <v>100</v>
      </c>
      <c r="O44" s="11"/>
      <c r="P44" s="11"/>
    </row>
    <row r="45" spans="1:16" ht="12.5" customHeight="1" x14ac:dyDescent="0.25">
      <c r="A45" s="47">
        <v>42</v>
      </c>
      <c r="B45" s="19" t="s">
        <v>166</v>
      </c>
      <c r="C45" s="21">
        <v>0</v>
      </c>
      <c r="D45" s="21">
        <v>8</v>
      </c>
      <c r="E45" s="21">
        <v>3</v>
      </c>
      <c r="F45" s="21">
        <v>11</v>
      </c>
      <c r="H45" s="7">
        <v>42</v>
      </c>
      <c r="I45" s="20" t="s">
        <v>166</v>
      </c>
      <c r="J45" s="11">
        <f t="shared" si="0"/>
        <v>8</v>
      </c>
      <c r="K45" s="11">
        <f t="shared" si="1"/>
        <v>8.0042000000000009</v>
      </c>
      <c r="L45" s="11">
        <f t="shared" si="2"/>
        <v>114</v>
      </c>
      <c r="M45" s="11" t="str">
        <f t="shared" si="3"/>
        <v>Mexico</v>
      </c>
      <c r="N45" s="11">
        <f t="shared" si="4"/>
        <v>97</v>
      </c>
      <c r="O45" s="11"/>
      <c r="P45" s="11"/>
    </row>
    <row r="46" spans="1:16" ht="12.5" customHeight="1" x14ac:dyDescent="0.25">
      <c r="A46" s="47">
        <v>43</v>
      </c>
      <c r="B46" s="19" t="s">
        <v>167</v>
      </c>
      <c r="C46" s="9">
        <v>0</v>
      </c>
      <c r="D46" s="9">
        <v>3</v>
      </c>
      <c r="E46" s="9">
        <v>0</v>
      </c>
      <c r="F46" s="9">
        <v>3</v>
      </c>
      <c r="H46" s="7">
        <v>43</v>
      </c>
      <c r="I46" s="20" t="s">
        <v>167</v>
      </c>
      <c r="J46" s="11">
        <f t="shared" si="0"/>
        <v>3</v>
      </c>
      <c r="K46" s="11">
        <f t="shared" si="1"/>
        <v>3.0043000000000002</v>
      </c>
      <c r="L46" s="11">
        <f t="shared" si="2"/>
        <v>180</v>
      </c>
      <c r="M46" s="11" t="str">
        <f t="shared" si="3"/>
        <v>Ukraine</v>
      </c>
      <c r="N46" s="11">
        <f t="shared" si="4"/>
        <v>88</v>
      </c>
      <c r="O46" s="11"/>
      <c r="P46" s="11"/>
    </row>
    <row r="47" spans="1:16" ht="12.5" customHeight="1" x14ac:dyDescent="0.25">
      <c r="A47" s="47">
        <v>44</v>
      </c>
      <c r="B47" s="19" t="s">
        <v>168</v>
      </c>
      <c r="C47" s="21">
        <v>0</v>
      </c>
      <c r="D47" s="21">
        <v>18</v>
      </c>
      <c r="E47" s="21">
        <v>7</v>
      </c>
      <c r="F47" s="21">
        <v>25</v>
      </c>
      <c r="H47" s="7">
        <v>44</v>
      </c>
      <c r="I47" s="20" t="s">
        <v>168</v>
      </c>
      <c r="J47" s="11">
        <f t="shared" si="0"/>
        <v>18</v>
      </c>
      <c r="K47" s="11">
        <f t="shared" si="1"/>
        <v>18.0044</v>
      </c>
      <c r="L47" s="11">
        <f t="shared" si="2"/>
        <v>84</v>
      </c>
      <c r="M47" s="11" t="str">
        <f t="shared" si="3"/>
        <v>Syrian Arab Republic</v>
      </c>
      <c r="N47" s="11">
        <f t="shared" si="4"/>
        <v>86</v>
      </c>
      <c r="O47" s="11"/>
      <c r="P47" s="11"/>
    </row>
    <row r="48" spans="1:16" ht="12.5" customHeight="1" x14ac:dyDescent="0.25">
      <c r="A48" s="47">
        <v>45</v>
      </c>
      <c r="B48" s="19" t="s">
        <v>169</v>
      </c>
      <c r="C48" s="9">
        <v>0</v>
      </c>
      <c r="D48" s="9">
        <v>3</v>
      </c>
      <c r="E48" s="9">
        <v>0</v>
      </c>
      <c r="F48" s="9">
        <v>3</v>
      </c>
      <c r="H48" s="7">
        <v>45</v>
      </c>
      <c r="I48" s="20" t="s">
        <v>169</v>
      </c>
      <c r="J48" s="11">
        <f t="shared" si="0"/>
        <v>3</v>
      </c>
      <c r="K48" s="11">
        <f t="shared" si="1"/>
        <v>3.0045000000000002</v>
      </c>
      <c r="L48" s="11">
        <f t="shared" si="2"/>
        <v>179</v>
      </c>
      <c r="M48" s="11" t="str">
        <f t="shared" si="3"/>
        <v>Australia</v>
      </c>
      <c r="N48" s="11">
        <f t="shared" si="4"/>
        <v>85</v>
      </c>
      <c r="O48" s="11"/>
      <c r="P48" s="11"/>
    </row>
    <row r="49" spans="1:16" ht="12.5" customHeight="1" x14ac:dyDescent="0.25">
      <c r="A49" s="47">
        <v>46</v>
      </c>
      <c r="B49" s="19" t="s">
        <v>398</v>
      </c>
      <c r="C49" s="21">
        <v>0</v>
      </c>
      <c r="D49" s="21">
        <v>3</v>
      </c>
      <c r="E49" s="21">
        <v>3</v>
      </c>
      <c r="F49" s="21">
        <v>6</v>
      </c>
      <c r="H49" s="7">
        <v>46</v>
      </c>
      <c r="I49" s="20" t="s">
        <v>398</v>
      </c>
      <c r="J49" s="11">
        <f t="shared" si="0"/>
        <v>3</v>
      </c>
      <c r="K49" s="11">
        <f t="shared" si="1"/>
        <v>3.0045999999999999</v>
      </c>
      <c r="L49" s="11">
        <f t="shared" si="2"/>
        <v>178</v>
      </c>
      <c r="M49" s="11" t="str">
        <f t="shared" si="3"/>
        <v>Mauritius</v>
      </c>
      <c r="N49" s="11">
        <f t="shared" si="4"/>
        <v>83</v>
      </c>
      <c r="O49" s="11"/>
      <c r="P49" s="11"/>
    </row>
    <row r="50" spans="1:16" ht="12.5" customHeight="1" x14ac:dyDescent="0.25">
      <c r="A50" s="47">
        <v>47</v>
      </c>
      <c r="B50" s="19" t="s">
        <v>170</v>
      </c>
      <c r="C50" s="9">
        <v>0</v>
      </c>
      <c r="D50" s="9">
        <v>17</v>
      </c>
      <c r="E50" s="9">
        <v>17</v>
      </c>
      <c r="F50" s="9">
        <v>34</v>
      </c>
      <c r="H50" s="7">
        <v>47</v>
      </c>
      <c r="I50" s="20" t="s">
        <v>170</v>
      </c>
      <c r="J50" s="11">
        <f t="shared" si="0"/>
        <v>17</v>
      </c>
      <c r="K50" s="11">
        <f t="shared" si="1"/>
        <v>17.0047</v>
      </c>
      <c r="L50" s="11">
        <f t="shared" si="2"/>
        <v>91</v>
      </c>
      <c r="M50" s="11" t="str">
        <f t="shared" si="3"/>
        <v>Greece</v>
      </c>
      <c r="N50" s="11">
        <f t="shared" si="4"/>
        <v>81</v>
      </c>
      <c r="O50" s="11"/>
      <c r="P50" s="11"/>
    </row>
    <row r="51" spans="1:16" ht="12.5" customHeight="1" x14ac:dyDescent="0.25">
      <c r="A51" s="47">
        <v>48</v>
      </c>
      <c r="B51" s="19" t="s">
        <v>171</v>
      </c>
      <c r="C51" s="21">
        <v>27</v>
      </c>
      <c r="D51" s="21">
        <v>65</v>
      </c>
      <c r="E51" s="21">
        <v>288</v>
      </c>
      <c r="F51" s="21">
        <v>380</v>
      </c>
      <c r="H51" s="7">
        <v>48</v>
      </c>
      <c r="I51" s="20" t="s">
        <v>171</v>
      </c>
      <c r="J51" s="11">
        <f t="shared" si="0"/>
        <v>65</v>
      </c>
      <c r="K51" s="11">
        <f t="shared" si="1"/>
        <v>65.004800000000003</v>
      </c>
      <c r="L51" s="11">
        <f t="shared" si="2"/>
        <v>52</v>
      </c>
      <c r="M51" s="11" t="str">
        <f t="shared" si="3"/>
        <v>Argentina</v>
      </c>
      <c r="N51" s="11">
        <f t="shared" si="4"/>
        <v>80</v>
      </c>
      <c r="O51" s="11"/>
      <c r="P51" s="11"/>
    </row>
    <row r="52" spans="1:16" ht="12.5" customHeight="1" x14ac:dyDescent="0.25">
      <c r="A52" s="47">
        <v>49</v>
      </c>
      <c r="B52" s="19" t="s">
        <v>172</v>
      </c>
      <c r="C52" s="9">
        <v>5</v>
      </c>
      <c r="D52" s="9">
        <v>17</v>
      </c>
      <c r="E52" s="9">
        <v>3</v>
      </c>
      <c r="F52" s="9">
        <v>25</v>
      </c>
      <c r="H52" s="7">
        <v>49</v>
      </c>
      <c r="I52" s="20" t="s">
        <v>172</v>
      </c>
      <c r="J52" s="11">
        <f t="shared" si="0"/>
        <v>17</v>
      </c>
      <c r="K52" s="11">
        <f t="shared" si="1"/>
        <v>17.004899999999999</v>
      </c>
      <c r="L52" s="11">
        <f t="shared" si="2"/>
        <v>90</v>
      </c>
      <c r="M52" s="11" t="str">
        <f t="shared" si="3"/>
        <v>Netherlands, Kingdom Of The</v>
      </c>
      <c r="N52" s="11">
        <f t="shared" si="4"/>
        <v>75</v>
      </c>
      <c r="O52" s="11"/>
      <c r="P52" s="11"/>
    </row>
    <row r="53" spans="1:16" ht="12.5" customHeight="1" x14ac:dyDescent="0.25">
      <c r="A53" s="47">
        <v>50</v>
      </c>
      <c r="B53" s="19" t="s">
        <v>173</v>
      </c>
      <c r="C53" s="21">
        <v>0</v>
      </c>
      <c r="D53" s="21">
        <v>107</v>
      </c>
      <c r="E53" s="21">
        <v>78</v>
      </c>
      <c r="F53" s="21">
        <v>185</v>
      </c>
      <c r="H53" s="7">
        <v>50</v>
      </c>
      <c r="I53" s="20" t="s">
        <v>173</v>
      </c>
      <c r="J53" s="11">
        <f t="shared" si="0"/>
        <v>107</v>
      </c>
      <c r="K53" s="11">
        <f t="shared" si="1"/>
        <v>107.005</v>
      </c>
      <c r="L53" s="11">
        <f t="shared" si="2"/>
        <v>38</v>
      </c>
      <c r="M53" s="11" t="str">
        <f t="shared" si="3"/>
        <v>Spain</v>
      </c>
      <c r="N53" s="11">
        <f t="shared" si="4"/>
        <v>72</v>
      </c>
      <c r="O53" s="11"/>
      <c r="P53" s="11"/>
    </row>
    <row r="54" spans="1:16" ht="12.5" customHeight="1" x14ac:dyDescent="0.25">
      <c r="A54" s="47">
        <v>51</v>
      </c>
      <c r="B54" s="19" t="s">
        <v>399</v>
      </c>
      <c r="C54" s="9">
        <v>0</v>
      </c>
      <c r="D54" s="9">
        <v>3</v>
      </c>
      <c r="E54" s="9">
        <v>0</v>
      </c>
      <c r="F54" s="9">
        <v>3</v>
      </c>
      <c r="H54" s="7">
        <v>51</v>
      </c>
      <c r="I54" s="20" t="s">
        <v>399</v>
      </c>
      <c r="J54" s="11">
        <f t="shared" si="0"/>
        <v>3</v>
      </c>
      <c r="K54" s="11">
        <f t="shared" si="1"/>
        <v>3.0051000000000001</v>
      </c>
      <c r="L54" s="11">
        <f>RANK(K54,K$4:K$208)</f>
        <v>177</v>
      </c>
      <c r="M54" s="11" t="str">
        <f t="shared" si="3"/>
        <v>Zimbabwe</v>
      </c>
      <c r="N54" s="11">
        <f t="shared" si="4"/>
        <v>71</v>
      </c>
      <c r="O54" s="11"/>
      <c r="P54" s="11"/>
    </row>
    <row r="55" spans="1:16" ht="12.5" customHeight="1" x14ac:dyDescent="0.25">
      <c r="A55" s="47">
        <v>52</v>
      </c>
      <c r="B55" s="19" t="s">
        <v>174</v>
      </c>
      <c r="C55" s="21">
        <v>74</v>
      </c>
      <c r="D55" s="21">
        <v>24</v>
      </c>
      <c r="E55" s="21">
        <v>0</v>
      </c>
      <c r="F55" s="21">
        <v>98</v>
      </c>
      <c r="H55" s="7">
        <v>52</v>
      </c>
      <c r="I55" s="20" t="s">
        <v>174</v>
      </c>
      <c r="J55" s="11">
        <f t="shared" si="0"/>
        <v>24</v>
      </c>
      <c r="K55" s="11">
        <f t="shared" si="1"/>
        <v>24.005199999999999</v>
      </c>
      <c r="L55" s="11">
        <f t="shared" si="2"/>
        <v>75</v>
      </c>
      <c r="M55" s="11" t="str">
        <f t="shared" si="3"/>
        <v>Egypt</v>
      </c>
      <c r="N55" s="11">
        <f t="shared" si="4"/>
        <v>65</v>
      </c>
      <c r="O55" s="11"/>
      <c r="P55" s="11"/>
    </row>
    <row r="56" spans="1:16" ht="12.5" customHeight="1" x14ac:dyDescent="0.25">
      <c r="A56" s="47">
        <v>53</v>
      </c>
      <c r="B56" s="19" t="s">
        <v>175</v>
      </c>
      <c r="C56" s="9">
        <v>0</v>
      </c>
      <c r="D56" s="9">
        <v>17</v>
      </c>
      <c r="E56" s="9">
        <v>5</v>
      </c>
      <c r="F56" s="9">
        <v>22</v>
      </c>
      <c r="H56" s="7">
        <v>53</v>
      </c>
      <c r="I56" s="20" t="s">
        <v>175</v>
      </c>
      <c r="J56" s="11">
        <f t="shared" si="0"/>
        <v>17</v>
      </c>
      <c r="K56" s="11">
        <f t="shared" si="1"/>
        <v>17.005299999999998</v>
      </c>
      <c r="L56" s="11">
        <f t="shared" si="2"/>
        <v>89</v>
      </c>
      <c r="M56" s="11" t="str">
        <f t="shared" si="3"/>
        <v>Poland</v>
      </c>
      <c r="N56" s="11">
        <f t="shared" si="4"/>
        <v>63</v>
      </c>
      <c r="O56" s="11"/>
      <c r="P56" s="11"/>
    </row>
    <row r="57" spans="1:16" ht="12.5" customHeight="1" x14ac:dyDescent="0.25">
      <c r="A57" s="47">
        <v>54</v>
      </c>
      <c r="B57" s="19" t="s">
        <v>176</v>
      </c>
      <c r="C57" s="21">
        <v>81</v>
      </c>
      <c r="D57" s="21">
        <v>275</v>
      </c>
      <c r="E57" s="21">
        <v>41</v>
      </c>
      <c r="F57" s="21">
        <v>397</v>
      </c>
      <c r="H57" s="7">
        <v>54</v>
      </c>
      <c r="I57" s="20" t="s">
        <v>176</v>
      </c>
      <c r="J57" s="11">
        <f t="shared" si="0"/>
        <v>275</v>
      </c>
      <c r="K57" s="11">
        <f t="shared" si="1"/>
        <v>275.00540000000001</v>
      </c>
      <c r="L57" s="11">
        <f t="shared" si="2"/>
        <v>20</v>
      </c>
      <c r="M57" s="11" t="str">
        <f t="shared" si="3"/>
        <v>Scotland</v>
      </c>
      <c r="N57" s="11">
        <f t="shared" si="4"/>
        <v>62</v>
      </c>
      <c r="O57" s="11"/>
      <c r="P57" s="11"/>
    </row>
    <row r="58" spans="1:16" ht="12.5" customHeight="1" x14ac:dyDescent="0.25">
      <c r="A58" s="47">
        <v>55</v>
      </c>
      <c r="B58" s="19" t="s">
        <v>177</v>
      </c>
      <c r="C58" s="9">
        <v>3</v>
      </c>
      <c r="D58" s="9">
        <v>103</v>
      </c>
      <c r="E58" s="9">
        <v>90</v>
      </c>
      <c r="F58" s="9">
        <v>196</v>
      </c>
      <c r="H58" s="7">
        <v>55</v>
      </c>
      <c r="I58" s="20" t="s">
        <v>177</v>
      </c>
      <c r="J58" s="11">
        <f t="shared" si="0"/>
        <v>103</v>
      </c>
      <c r="K58" s="11">
        <f t="shared" si="1"/>
        <v>103.0055</v>
      </c>
      <c r="L58" s="11">
        <f t="shared" si="2"/>
        <v>40</v>
      </c>
      <c r="M58" s="11" t="str">
        <f t="shared" si="3"/>
        <v>Albania</v>
      </c>
      <c r="N58" s="11">
        <f t="shared" si="4"/>
        <v>58</v>
      </c>
      <c r="O58" s="11"/>
      <c r="P58" s="11"/>
    </row>
    <row r="59" spans="1:16" ht="12.5" customHeight="1" x14ac:dyDescent="0.25">
      <c r="A59" s="47">
        <v>56</v>
      </c>
      <c r="B59" s="19" t="s">
        <v>178</v>
      </c>
      <c r="C59" s="21">
        <v>0</v>
      </c>
      <c r="D59" s="21">
        <v>22</v>
      </c>
      <c r="E59" s="21">
        <v>3</v>
      </c>
      <c r="F59" s="21">
        <v>25</v>
      </c>
      <c r="H59" s="7">
        <v>56</v>
      </c>
      <c r="I59" s="20" t="s">
        <v>178</v>
      </c>
      <c r="J59" s="11">
        <f t="shared" si="0"/>
        <v>22</v>
      </c>
      <c r="K59" s="11">
        <f t="shared" si="1"/>
        <v>22.005600000000001</v>
      </c>
      <c r="L59" s="11">
        <f t="shared" si="2"/>
        <v>76</v>
      </c>
      <c r="M59" s="11" t="str">
        <f t="shared" si="3"/>
        <v>Sweden</v>
      </c>
      <c r="N59" s="11">
        <f t="shared" si="4"/>
        <v>57</v>
      </c>
      <c r="O59" s="11"/>
      <c r="P59" s="11"/>
    </row>
    <row r="60" spans="1:16" ht="12.5" customHeight="1" x14ac:dyDescent="0.25">
      <c r="A60" s="47">
        <v>57</v>
      </c>
      <c r="B60" s="19" t="s">
        <v>179</v>
      </c>
      <c r="C60" s="9">
        <v>0</v>
      </c>
      <c r="D60" s="9">
        <v>217</v>
      </c>
      <c r="E60" s="9">
        <v>143</v>
      </c>
      <c r="F60" s="9">
        <v>360</v>
      </c>
      <c r="H60" s="7">
        <v>57</v>
      </c>
      <c r="I60" s="20" t="s">
        <v>179</v>
      </c>
      <c r="J60" s="11">
        <f t="shared" si="0"/>
        <v>217</v>
      </c>
      <c r="K60" s="11">
        <f t="shared" si="1"/>
        <v>217.00569999999999</v>
      </c>
      <c r="L60" s="11">
        <f t="shared" si="2"/>
        <v>27</v>
      </c>
      <c r="M60" s="11" t="str">
        <f t="shared" si="3"/>
        <v>Saudi Arabia</v>
      </c>
      <c r="N60" s="11">
        <f t="shared" si="4"/>
        <v>56</v>
      </c>
      <c r="O60" s="11"/>
      <c r="P60" s="11"/>
    </row>
    <row r="61" spans="1:16" ht="12.5" customHeight="1" x14ac:dyDescent="0.25">
      <c r="A61" s="47">
        <v>58</v>
      </c>
      <c r="B61" s="19" t="s">
        <v>180</v>
      </c>
      <c r="C61" s="21">
        <v>0</v>
      </c>
      <c r="D61" s="21">
        <v>3</v>
      </c>
      <c r="E61" s="21">
        <v>0</v>
      </c>
      <c r="F61" s="21">
        <v>3</v>
      </c>
      <c r="H61" s="7">
        <v>58</v>
      </c>
      <c r="I61" s="20" t="s">
        <v>180</v>
      </c>
      <c r="J61" s="11">
        <f t="shared" si="0"/>
        <v>3</v>
      </c>
      <c r="K61" s="11">
        <f t="shared" si="1"/>
        <v>3.0057999999999998</v>
      </c>
      <c r="L61" s="11">
        <f t="shared" si="2"/>
        <v>176</v>
      </c>
      <c r="M61" s="11" t="str">
        <f t="shared" si="3"/>
        <v>United Arab Emirates</v>
      </c>
      <c r="N61" s="11">
        <f t="shared" si="4"/>
        <v>54</v>
      </c>
      <c r="O61" s="11"/>
      <c r="P61" s="11"/>
    </row>
    <row r="62" spans="1:16" ht="12.5" customHeight="1" x14ac:dyDescent="0.25">
      <c r="A62" s="47">
        <v>59</v>
      </c>
      <c r="B62" s="19" t="s">
        <v>181</v>
      </c>
      <c r="C62" s="9">
        <v>3</v>
      </c>
      <c r="D62" s="9">
        <v>10</v>
      </c>
      <c r="E62" s="9">
        <v>3</v>
      </c>
      <c r="F62" s="9">
        <v>16</v>
      </c>
      <c r="H62" s="7">
        <v>59</v>
      </c>
      <c r="I62" s="20" t="s">
        <v>181</v>
      </c>
      <c r="J62" s="11">
        <f t="shared" si="0"/>
        <v>10</v>
      </c>
      <c r="K62" s="11">
        <f t="shared" si="1"/>
        <v>10.0059</v>
      </c>
      <c r="L62" s="11">
        <f t="shared" si="2"/>
        <v>104</v>
      </c>
      <c r="M62" s="11" t="str">
        <f t="shared" si="3"/>
        <v>Ghana</v>
      </c>
      <c r="N62" s="11">
        <f t="shared" si="4"/>
        <v>53</v>
      </c>
      <c r="O62" s="11"/>
      <c r="P62" s="11"/>
    </row>
    <row r="63" spans="1:16" ht="12.5" customHeight="1" x14ac:dyDescent="0.25">
      <c r="A63" s="47">
        <v>60</v>
      </c>
      <c r="B63" s="19" t="s">
        <v>400</v>
      </c>
      <c r="C63" s="21">
        <v>0</v>
      </c>
      <c r="D63" s="21">
        <v>3</v>
      </c>
      <c r="E63" s="21">
        <v>3</v>
      </c>
      <c r="F63" s="21">
        <v>6</v>
      </c>
      <c r="H63" s="7">
        <v>60</v>
      </c>
      <c r="I63" s="20" t="s">
        <v>400</v>
      </c>
      <c r="J63" s="11">
        <f t="shared" si="0"/>
        <v>3</v>
      </c>
      <c r="K63" s="11">
        <f t="shared" si="1"/>
        <v>3.0059999999999998</v>
      </c>
      <c r="L63" s="11">
        <f t="shared" si="2"/>
        <v>175</v>
      </c>
      <c r="M63" s="11" t="str">
        <f t="shared" si="3"/>
        <v>Peru</v>
      </c>
      <c r="N63" s="11">
        <f t="shared" si="4"/>
        <v>52</v>
      </c>
      <c r="O63" s="11"/>
      <c r="P63" s="11"/>
    </row>
    <row r="64" spans="1:16" ht="12.5" customHeight="1" x14ac:dyDescent="0.25">
      <c r="A64" s="47">
        <v>61</v>
      </c>
      <c r="B64" s="19" t="s">
        <v>182</v>
      </c>
      <c r="C64" s="9">
        <v>3</v>
      </c>
      <c r="D64" s="9">
        <v>3</v>
      </c>
      <c r="E64" s="9">
        <v>3</v>
      </c>
      <c r="F64" s="9">
        <v>9</v>
      </c>
      <c r="H64" s="7">
        <v>61</v>
      </c>
      <c r="I64" s="20" t="s">
        <v>182</v>
      </c>
      <c r="J64" s="11">
        <f t="shared" si="0"/>
        <v>3</v>
      </c>
      <c r="K64" s="11">
        <f t="shared" si="1"/>
        <v>3.0061</v>
      </c>
      <c r="L64" s="11">
        <f t="shared" si="2"/>
        <v>174</v>
      </c>
      <c r="M64" s="11" t="str">
        <f t="shared" si="3"/>
        <v>Sudan</v>
      </c>
      <c r="N64" s="11">
        <f t="shared" si="4"/>
        <v>51</v>
      </c>
      <c r="O64" s="11"/>
      <c r="P64" s="11"/>
    </row>
    <row r="65" spans="1:16" ht="12.5" customHeight="1" x14ac:dyDescent="0.25">
      <c r="A65" s="47">
        <v>62</v>
      </c>
      <c r="B65" s="19" t="s">
        <v>183</v>
      </c>
      <c r="C65" s="21">
        <v>3</v>
      </c>
      <c r="D65" s="21">
        <v>7</v>
      </c>
      <c r="E65" s="21">
        <v>3</v>
      </c>
      <c r="F65" s="21">
        <v>13</v>
      </c>
      <c r="H65" s="7">
        <v>62</v>
      </c>
      <c r="I65" s="20" t="s">
        <v>183</v>
      </c>
      <c r="J65" s="11">
        <f t="shared" si="0"/>
        <v>7</v>
      </c>
      <c r="K65" s="11">
        <f t="shared" si="1"/>
        <v>7.0061999999999998</v>
      </c>
      <c r="L65" s="11">
        <f t="shared" si="2"/>
        <v>118</v>
      </c>
      <c r="M65" s="11" t="str">
        <f t="shared" si="3"/>
        <v>Israel</v>
      </c>
      <c r="N65" s="11">
        <f t="shared" si="4"/>
        <v>46</v>
      </c>
      <c r="O65" s="11"/>
      <c r="P65" s="11"/>
    </row>
    <row r="66" spans="1:16" ht="12.5" customHeight="1" x14ac:dyDescent="0.25">
      <c r="A66" s="47">
        <v>63</v>
      </c>
      <c r="B66" s="19" t="s">
        <v>184</v>
      </c>
      <c r="C66" s="9">
        <v>0</v>
      </c>
      <c r="D66" s="9">
        <v>9</v>
      </c>
      <c r="E66" s="9">
        <v>7</v>
      </c>
      <c r="F66" s="9">
        <v>16</v>
      </c>
      <c r="H66" s="7">
        <v>63</v>
      </c>
      <c r="I66" s="20" t="s">
        <v>184</v>
      </c>
      <c r="J66" s="11">
        <f t="shared" si="0"/>
        <v>9</v>
      </c>
      <c r="K66" s="11">
        <f t="shared" si="1"/>
        <v>9.0062999999999995</v>
      </c>
      <c r="L66" s="11">
        <f t="shared" si="2"/>
        <v>108</v>
      </c>
      <c r="M66" s="11" t="str">
        <f t="shared" si="3"/>
        <v>Unknown</v>
      </c>
      <c r="N66" s="11">
        <f t="shared" si="4"/>
        <v>37</v>
      </c>
      <c r="O66" s="11"/>
      <c r="P66" s="11"/>
    </row>
    <row r="67" spans="1:16" ht="12.5" customHeight="1" x14ac:dyDescent="0.25">
      <c r="A67" s="47">
        <v>64</v>
      </c>
      <c r="B67" s="19" t="s">
        <v>185</v>
      </c>
      <c r="C67" s="21">
        <v>0</v>
      </c>
      <c r="D67" s="21">
        <v>207</v>
      </c>
      <c r="E67" s="21">
        <v>93</v>
      </c>
      <c r="F67" s="21">
        <v>300</v>
      </c>
      <c r="H67" s="7">
        <v>64</v>
      </c>
      <c r="I67" s="20" t="s">
        <v>185</v>
      </c>
      <c r="J67" s="11">
        <f t="shared" si="0"/>
        <v>207</v>
      </c>
      <c r="K67" s="11">
        <f t="shared" si="1"/>
        <v>207.00640000000001</v>
      </c>
      <c r="L67" s="11">
        <f t="shared" si="2"/>
        <v>29</v>
      </c>
      <c r="M67" s="11" t="str">
        <f t="shared" si="3"/>
        <v>U.S.S.R.</v>
      </c>
      <c r="N67" s="11">
        <f t="shared" si="4"/>
        <v>37</v>
      </c>
      <c r="O67" s="11"/>
      <c r="P67" s="11"/>
    </row>
    <row r="68" spans="1:16" ht="12.5" customHeight="1" x14ac:dyDescent="0.25">
      <c r="A68" s="47">
        <v>65</v>
      </c>
      <c r="B68" s="19" t="s">
        <v>401</v>
      </c>
      <c r="C68" s="9">
        <v>0</v>
      </c>
      <c r="D68" s="9">
        <v>3</v>
      </c>
      <c r="E68" s="9">
        <v>0</v>
      </c>
      <c r="F68" s="9">
        <v>3</v>
      </c>
      <c r="H68" s="7">
        <v>65</v>
      </c>
      <c r="I68" s="20" t="s">
        <v>401</v>
      </c>
      <c r="J68" s="11">
        <f t="shared" si="0"/>
        <v>3</v>
      </c>
      <c r="K68" s="11">
        <f t="shared" si="1"/>
        <v>3.0065</v>
      </c>
      <c r="L68" s="11">
        <f t="shared" si="2"/>
        <v>173</v>
      </c>
      <c r="M68" s="11" t="str">
        <f t="shared" si="3"/>
        <v>Jordan</v>
      </c>
      <c r="N68" s="11">
        <f t="shared" si="4"/>
        <v>36</v>
      </c>
      <c r="O68" s="11"/>
      <c r="P68" s="11"/>
    </row>
    <row r="69" spans="1:16" ht="12.5" customHeight="1" x14ac:dyDescent="0.25">
      <c r="A69" s="47">
        <v>66</v>
      </c>
      <c r="B69" s="19" t="s">
        <v>186</v>
      </c>
      <c r="C69" s="21">
        <v>3</v>
      </c>
      <c r="D69" s="21">
        <v>53</v>
      </c>
      <c r="E69" s="21">
        <v>51</v>
      </c>
      <c r="F69" s="21">
        <v>107</v>
      </c>
      <c r="H69" s="7">
        <v>66</v>
      </c>
      <c r="I69" s="20" t="s">
        <v>186</v>
      </c>
      <c r="J69" s="11">
        <f t="shared" ref="J69:J132" si="5">VLOOKUP(H69,$A$4:$F$208,$I$3+2)</f>
        <v>53</v>
      </c>
      <c r="K69" s="11">
        <f t="shared" ref="K69:K132" si="6">J69+0.0001*H69</f>
        <v>53.006599999999999</v>
      </c>
      <c r="L69" s="11">
        <f t="shared" ref="L69:L132" si="7">RANK(K69,K$4:K$208)</f>
        <v>59</v>
      </c>
      <c r="M69" s="11" t="str">
        <f t="shared" ref="M69:M132" si="8">VLOOKUP(MATCH(H69,L$4:L$208,0),$H$4:$J$208,2)</f>
        <v>Venezuela</v>
      </c>
      <c r="N69" s="11">
        <f t="shared" ref="N69:N132" si="9">VLOOKUP(MATCH(H69,L$4:L$208,0),$H$4:$J$208,3)</f>
        <v>34</v>
      </c>
      <c r="O69" s="11"/>
      <c r="P69" s="11"/>
    </row>
    <row r="70" spans="1:16" ht="12.5" customHeight="1" x14ac:dyDescent="0.25">
      <c r="A70" s="47">
        <v>67</v>
      </c>
      <c r="B70" s="19" t="s">
        <v>187</v>
      </c>
      <c r="C70" s="9">
        <v>3</v>
      </c>
      <c r="D70" s="9">
        <v>81</v>
      </c>
      <c r="E70" s="9">
        <v>18</v>
      </c>
      <c r="F70" s="9">
        <v>102</v>
      </c>
      <c r="H70" s="7">
        <v>67</v>
      </c>
      <c r="I70" s="20" t="s">
        <v>187</v>
      </c>
      <c r="J70" s="11">
        <f t="shared" si="5"/>
        <v>81</v>
      </c>
      <c r="K70" s="11">
        <f t="shared" si="6"/>
        <v>81.006699999999995</v>
      </c>
      <c r="L70" s="11">
        <f t="shared" si="7"/>
        <v>47</v>
      </c>
      <c r="M70" s="11" t="str">
        <f t="shared" si="8"/>
        <v>Serbia</v>
      </c>
      <c r="N70" s="11">
        <f t="shared" si="9"/>
        <v>33</v>
      </c>
      <c r="O70" s="11"/>
      <c r="P70" s="11"/>
    </row>
    <row r="71" spans="1:16" ht="12.5" customHeight="1" x14ac:dyDescent="0.25">
      <c r="A71" s="47">
        <v>68</v>
      </c>
      <c r="B71" s="19" t="s">
        <v>402</v>
      </c>
      <c r="C71" s="21">
        <v>0</v>
      </c>
      <c r="D71" s="21">
        <v>3</v>
      </c>
      <c r="E71" s="21">
        <v>0</v>
      </c>
      <c r="F71" s="21">
        <v>3</v>
      </c>
      <c r="H71" s="7">
        <v>68</v>
      </c>
      <c r="I71" s="20" t="s">
        <v>402</v>
      </c>
      <c r="J71" s="11">
        <f t="shared" si="5"/>
        <v>3</v>
      </c>
      <c r="K71" s="11">
        <f t="shared" si="6"/>
        <v>3.0068000000000001</v>
      </c>
      <c r="L71" s="11">
        <f t="shared" si="7"/>
        <v>172</v>
      </c>
      <c r="M71" s="11" t="str">
        <f t="shared" si="8"/>
        <v>Republic Of South Sudan</v>
      </c>
      <c r="N71" s="11">
        <f t="shared" si="9"/>
        <v>31</v>
      </c>
      <c r="O71" s="11"/>
      <c r="P71" s="11"/>
    </row>
    <row r="72" spans="1:16" ht="12.5" customHeight="1" x14ac:dyDescent="0.25">
      <c r="A72" s="47">
        <v>69</v>
      </c>
      <c r="B72" s="19" t="s">
        <v>188</v>
      </c>
      <c r="C72" s="9">
        <v>7</v>
      </c>
      <c r="D72" s="9">
        <v>5</v>
      </c>
      <c r="E72" s="9">
        <v>3</v>
      </c>
      <c r="F72" s="9">
        <v>15</v>
      </c>
      <c r="H72" s="7">
        <v>69</v>
      </c>
      <c r="I72" s="20" t="s">
        <v>188</v>
      </c>
      <c r="J72" s="11">
        <f t="shared" si="5"/>
        <v>5</v>
      </c>
      <c r="K72" s="11">
        <f t="shared" si="6"/>
        <v>5.0068999999999999</v>
      </c>
      <c r="L72" s="11">
        <f t="shared" si="7"/>
        <v>129</v>
      </c>
      <c r="M72" s="11" t="str">
        <f t="shared" si="8"/>
        <v>Belgium</v>
      </c>
      <c r="N72" s="11">
        <f t="shared" si="9"/>
        <v>30</v>
      </c>
      <c r="O72" s="11"/>
      <c r="P72" s="11"/>
    </row>
    <row r="73" spans="1:16" ht="12.5" customHeight="1" x14ac:dyDescent="0.25">
      <c r="A73" s="47">
        <v>70</v>
      </c>
      <c r="B73" s="19" t="s">
        <v>189</v>
      </c>
      <c r="C73" s="21">
        <v>0</v>
      </c>
      <c r="D73" s="21">
        <v>3</v>
      </c>
      <c r="E73" s="21">
        <v>3</v>
      </c>
      <c r="F73" s="21">
        <v>6</v>
      </c>
      <c r="H73" s="7">
        <v>70</v>
      </c>
      <c r="I73" s="20" t="s">
        <v>189</v>
      </c>
      <c r="J73" s="11">
        <f t="shared" si="5"/>
        <v>3</v>
      </c>
      <c r="K73" s="11">
        <f t="shared" si="6"/>
        <v>3.0070000000000001</v>
      </c>
      <c r="L73" s="11">
        <f t="shared" si="7"/>
        <v>171</v>
      </c>
      <c r="M73" s="11" t="str">
        <f t="shared" si="8"/>
        <v>Morocco</v>
      </c>
      <c r="N73" s="11">
        <f t="shared" si="9"/>
        <v>29</v>
      </c>
      <c r="O73" s="11"/>
      <c r="P73" s="11"/>
    </row>
    <row r="74" spans="1:16" ht="12.5" customHeight="1" x14ac:dyDescent="0.25">
      <c r="A74" s="47">
        <v>71</v>
      </c>
      <c r="B74" s="19" t="s">
        <v>190</v>
      </c>
      <c r="C74" s="9">
        <v>0</v>
      </c>
      <c r="D74" s="9">
        <v>3</v>
      </c>
      <c r="E74" s="9">
        <v>3</v>
      </c>
      <c r="F74" s="9">
        <v>6</v>
      </c>
      <c r="H74" s="7">
        <v>71</v>
      </c>
      <c r="I74" s="20" t="s">
        <v>190</v>
      </c>
      <c r="J74" s="11">
        <f t="shared" si="5"/>
        <v>3</v>
      </c>
      <c r="K74" s="11">
        <f t="shared" si="6"/>
        <v>3.0070999999999999</v>
      </c>
      <c r="L74" s="11">
        <f t="shared" si="7"/>
        <v>170</v>
      </c>
      <c r="M74" s="11" t="str">
        <f t="shared" si="8"/>
        <v>Lao Peoples Dem Republic</v>
      </c>
      <c r="N74" s="11">
        <f t="shared" si="9"/>
        <v>29</v>
      </c>
      <c r="O74" s="11"/>
      <c r="P74" s="11"/>
    </row>
    <row r="75" spans="1:16" ht="12.5" customHeight="1" x14ac:dyDescent="0.25">
      <c r="A75" s="47">
        <v>72</v>
      </c>
      <c r="B75" s="19" t="s">
        <v>191</v>
      </c>
      <c r="C75" s="21">
        <v>0</v>
      </c>
      <c r="D75" s="21">
        <v>3</v>
      </c>
      <c r="E75" s="21">
        <v>0</v>
      </c>
      <c r="F75" s="21">
        <v>3</v>
      </c>
      <c r="H75" s="7">
        <v>72</v>
      </c>
      <c r="I75" s="20" t="s">
        <v>191</v>
      </c>
      <c r="J75" s="11">
        <f t="shared" si="5"/>
        <v>3</v>
      </c>
      <c r="K75" s="11">
        <f t="shared" si="6"/>
        <v>3.0072000000000001</v>
      </c>
      <c r="L75" s="11">
        <f t="shared" si="7"/>
        <v>169</v>
      </c>
      <c r="M75" s="11" t="str">
        <f t="shared" si="8"/>
        <v>Tonga</v>
      </c>
      <c r="N75" s="11">
        <f t="shared" si="9"/>
        <v>28</v>
      </c>
      <c r="O75" s="11"/>
      <c r="P75" s="11"/>
    </row>
    <row r="76" spans="1:16" ht="12.5" customHeight="1" x14ac:dyDescent="0.25">
      <c r="A76" s="47">
        <v>73</v>
      </c>
      <c r="B76" s="19" t="s">
        <v>192</v>
      </c>
      <c r="C76" s="9">
        <v>0</v>
      </c>
      <c r="D76" s="9">
        <v>0</v>
      </c>
      <c r="E76" s="9">
        <v>3</v>
      </c>
      <c r="F76" s="9">
        <v>3</v>
      </c>
      <c r="H76" s="7">
        <v>73</v>
      </c>
      <c r="I76" s="20" t="s">
        <v>192</v>
      </c>
      <c r="J76" s="11">
        <f t="shared" si="5"/>
        <v>0</v>
      </c>
      <c r="K76" s="11">
        <f t="shared" si="6"/>
        <v>7.3000000000000001E-3</v>
      </c>
      <c r="L76" s="11">
        <f t="shared" si="7"/>
        <v>202</v>
      </c>
      <c r="M76" s="11" t="str">
        <f t="shared" si="8"/>
        <v>Northern Ireland</v>
      </c>
      <c r="N76" s="11">
        <f t="shared" si="9"/>
        <v>28</v>
      </c>
      <c r="O76" s="11"/>
      <c r="P76" s="11"/>
    </row>
    <row r="77" spans="1:16" ht="12.5" customHeight="1" x14ac:dyDescent="0.25">
      <c r="A77" s="47">
        <v>74</v>
      </c>
      <c r="B77" s="19" t="s">
        <v>193</v>
      </c>
      <c r="C77" s="21">
        <v>3</v>
      </c>
      <c r="D77" s="21">
        <v>251</v>
      </c>
      <c r="E77" s="21">
        <v>1363</v>
      </c>
      <c r="F77" s="21">
        <v>1617</v>
      </c>
      <c r="H77" s="7">
        <v>74</v>
      </c>
      <c r="I77" s="20" t="s">
        <v>193</v>
      </c>
      <c r="J77" s="11">
        <f t="shared" si="5"/>
        <v>251</v>
      </c>
      <c r="K77" s="11">
        <f t="shared" si="6"/>
        <v>251.00739999999999</v>
      </c>
      <c r="L77" s="11">
        <f t="shared" si="7"/>
        <v>24</v>
      </c>
      <c r="M77" s="11" t="str">
        <f t="shared" si="8"/>
        <v>Romania</v>
      </c>
      <c r="N77" s="11">
        <f t="shared" si="9"/>
        <v>26</v>
      </c>
      <c r="O77" s="11"/>
      <c r="P77" s="11"/>
    </row>
    <row r="78" spans="1:16" ht="12.5" customHeight="1" x14ac:dyDescent="0.25">
      <c r="A78" s="47">
        <v>75</v>
      </c>
      <c r="B78" s="19" t="s">
        <v>194</v>
      </c>
      <c r="C78" s="9">
        <v>0</v>
      </c>
      <c r="D78" s="9">
        <v>3</v>
      </c>
      <c r="E78" s="9">
        <v>3</v>
      </c>
      <c r="F78" s="9">
        <v>6</v>
      </c>
      <c r="H78" s="7">
        <v>75</v>
      </c>
      <c r="I78" s="20" t="s">
        <v>194</v>
      </c>
      <c r="J78" s="11">
        <f t="shared" si="5"/>
        <v>3</v>
      </c>
      <c r="K78" s="11">
        <f t="shared" si="6"/>
        <v>3.0074999999999998</v>
      </c>
      <c r="L78" s="11">
        <f t="shared" si="7"/>
        <v>168</v>
      </c>
      <c r="M78" s="11" t="str">
        <f t="shared" si="8"/>
        <v>Eritrea</v>
      </c>
      <c r="N78" s="11">
        <f t="shared" si="9"/>
        <v>24</v>
      </c>
      <c r="O78" s="11"/>
      <c r="P78" s="11"/>
    </row>
    <row r="79" spans="1:16" ht="12.5" customHeight="1" x14ac:dyDescent="0.25">
      <c r="A79" s="47">
        <v>76</v>
      </c>
      <c r="B79" s="19" t="s">
        <v>195</v>
      </c>
      <c r="C79" s="21">
        <v>0</v>
      </c>
      <c r="D79" s="21">
        <v>16</v>
      </c>
      <c r="E79" s="21">
        <v>12</v>
      </c>
      <c r="F79" s="21">
        <v>28</v>
      </c>
      <c r="H79" s="7">
        <v>76</v>
      </c>
      <c r="I79" s="20" t="s">
        <v>195</v>
      </c>
      <c r="J79" s="11">
        <f t="shared" si="5"/>
        <v>16</v>
      </c>
      <c r="K79" s="11">
        <f t="shared" si="6"/>
        <v>16.0076</v>
      </c>
      <c r="L79" s="11">
        <f t="shared" si="7"/>
        <v>92</v>
      </c>
      <c r="M79" s="11" t="str">
        <f t="shared" si="8"/>
        <v>Finland</v>
      </c>
      <c r="N79" s="11">
        <f t="shared" si="9"/>
        <v>22</v>
      </c>
      <c r="O79" s="11"/>
      <c r="P79" s="11"/>
    </row>
    <row r="80" spans="1:16" ht="12.5" customHeight="1" x14ac:dyDescent="0.25">
      <c r="A80" s="47">
        <v>77</v>
      </c>
      <c r="B80" s="19" t="s">
        <v>196</v>
      </c>
      <c r="C80" s="9">
        <v>0</v>
      </c>
      <c r="D80" s="9">
        <v>3</v>
      </c>
      <c r="E80" s="9">
        <v>3</v>
      </c>
      <c r="F80" s="9">
        <v>6</v>
      </c>
      <c r="H80" s="7">
        <v>77</v>
      </c>
      <c r="I80" s="20" t="s">
        <v>196</v>
      </c>
      <c r="J80" s="11">
        <f t="shared" si="5"/>
        <v>3</v>
      </c>
      <c r="K80" s="11">
        <f t="shared" si="6"/>
        <v>3.0076999999999998</v>
      </c>
      <c r="L80" s="11">
        <f t="shared" si="7"/>
        <v>167</v>
      </c>
      <c r="M80" s="11" t="str">
        <f t="shared" si="8"/>
        <v>Switzerland</v>
      </c>
      <c r="N80" s="11">
        <f t="shared" si="9"/>
        <v>21</v>
      </c>
      <c r="O80" s="11"/>
      <c r="P80" s="11"/>
    </row>
    <row r="81" spans="1:16" ht="12.5" customHeight="1" x14ac:dyDescent="0.25">
      <c r="A81" s="47">
        <v>78</v>
      </c>
      <c r="B81" s="19" t="s">
        <v>197</v>
      </c>
      <c r="C81" s="21">
        <v>51</v>
      </c>
      <c r="D81" s="21">
        <v>3493</v>
      </c>
      <c r="E81" s="21">
        <v>25968</v>
      </c>
      <c r="F81" s="21">
        <v>29512</v>
      </c>
      <c r="H81" s="7">
        <v>78</v>
      </c>
      <c r="I81" s="20" t="s">
        <v>197</v>
      </c>
      <c r="J81" s="11">
        <f t="shared" si="5"/>
        <v>3493</v>
      </c>
      <c r="K81" s="11">
        <f t="shared" si="6"/>
        <v>3493.0077999999999</v>
      </c>
      <c r="L81" s="11">
        <f t="shared" si="7"/>
        <v>1</v>
      </c>
      <c r="M81" s="11" t="str">
        <f t="shared" si="8"/>
        <v>Norway</v>
      </c>
      <c r="N81" s="11">
        <f t="shared" si="9"/>
        <v>21</v>
      </c>
      <c r="O81" s="11"/>
      <c r="P81" s="11"/>
    </row>
    <row r="82" spans="1:16" ht="12.5" customHeight="1" x14ac:dyDescent="0.25">
      <c r="A82" s="47">
        <v>79</v>
      </c>
      <c r="B82" s="19" t="s">
        <v>198</v>
      </c>
      <c r="C82" s="9">
        <v>9</v>
      </c>
      <c r="D82" s="9">
        <v>483</v>
      </c>
      <c r="E82" s="9">
        <v>1147</v>
      </c>
      <c r="F82" s="9">
        <v>1639</v>
      </c>
      <c r="H82" s="7">
        <v>79</v>
      </c>
      <c r="I82" s="20" t="s">
        <v>198</v>
      </c>
      <c r="J82" s="11">
        <f t="shared" si="5"/>
        <v>483</v>
      </c>
      <c r="K82" s="11">
        <f t="shared" si="6"/>
        <v>483.00790000000001</v>
      </c>
      <c r="L82" s="11">
        <f t="shared" si="7"/>
        <v>14</v>
      </c>
      <c r="M82" s="11" t="str">
        <f t="shared" si="8"/>
        <v>Bosnia And Herzegovina</v>
      </c>
      <c r="N82" s="11">
        <f t="shared" si="9"/>
        <v>21</v>
      </c>
      <c r="O82" s="11"/>
      <c r="P82" s="11"/>
    </row>
    <row r="83" spans="1:16" ht="12.5" customHeight="1" x14ac:dyDescent="0.25">
      <c r="A83" s="47">
        <v>80</v>
      </c>
      <c r="B83" s="19" t="s">
        <v>199</v>
      </c>
      <c r="C83" s="21">
        <v>525</v>
      </c>
      <c r="D83" s="21">
        <v>367</v>
      </c>
      <c r="E83" s="21">
        <v>1285</v>
      </c>
      <c r="F83" s="21">
        <v>2177</v>
      </c>
      <c r="H83" s="7">
        <v>80</v>
      </c>
      <c r="I83" s="20" t="s">
        <v>199</v>
      </c>
      <c r="J83" s="11">
        <f t="shared" si="5"/>
        <v>367</v>
      </c>
      <c r="K83" s="11">
        <f t="shared" si="6"/>
        <v>367.00799999999998</v>
      </c>
      <c r="L83" s="11">
        <f t="shared" si="7"/>
        <v>16</v>
      </c>
      <c r="M83" s="11" t="str">
        <f t="shared" si="8"/>
        <v>Liberia</v>
      </c>
      <c r="N83" s="11">
        <f t="shared" si="9"/>
        <v>19</v>
      </c>
      <c r="O83" s="11"/>
      <c r="P83" s="11"/>
    </row>
    <row r="84" spans="1:16" ht="12.5" customHeight="1" x14ac:dyDescent="0.25">
      <c r="A84" s="47">
        <v>81</v>
      </c>
      <c r="B84" s="19" t="s">
        <v>200</v>
      </c>
      <c r="C84" s="9">
        <v>803</v>
      </c>
      <c r="D84" s="9">
        <v>150</v>
      </c>
      <c r="E84" s="9">
        <v>49</v>
      </c>
      <c r="F84" s="9">
        <v>1002</v>
      </c>
      <c r="H84" s="7">
        <v>81</v>
      </c>
      <c r="I84" s="20" t="s">
        <v>200</v>
      </c>
      <c r="J84" s="11">
        <f t="shared" si="5"/>
        <v>150</v>
      </c>
      <c r="K84" s="11">
        <f t="shared" si="6"/>
        <v>150.00810000000001</v>
      </c>
      <c r="L84" s="11">
        <f t="shared" si="7"/>
        <v>31</v>
      </c>
      <c r="M84" s="11" t="str">
        <f t="shared" si="8"/>
        <v>Uganda</v>
      </c>
      <c r="N84" s="11">
        <f t="shared" si="9"/>
        <v>18</v>
      </c>
      <c r="O84" s="11"/>
      <c r="P84" s="11"/>
    </row>
    <row r="85" spans="1:16" ht="12.5" customHeight="1" x14ac:dyDescent="0.25">
      <c r="A85" s="47">
        <v>82</v>
      </c>
      <c r="B85" s="19" t="s">
        <v>403</v>
      </c>
      <c r="C85" s="21">
        <v>0</v>
      </c>
      <c r="D85" s="21">
        <v>145</v>
      </c>
      <c r="E85" s="21">
        <v>376</v>
      </c>
      <c r="F85" s="21">
        <v>521</v>
      </c>
      <c r="H85" s="7">
        <v>82</v>
      </c>
      <c r="I85" s="20" t="s">
        <v>403</v>
      </c>
      <c r="J85" s="11">
        <f t="shared" si="5"/>
        <v>145</v>
      </c>
      <c r="K85" s="11">
        <f t="shared" si="6"/>
        <v>145.00819999999999</v>
      </c>
      <c r="L85" s="11">
        <f t="shared" si="7"/>
        <v>34</v>
      </c>
      <c r="M85" s="11" t="str">
        <f t="shared" si="8"/>
        <v>Lithuania</v>
      </c>
      <c r="N85" s="11">
        <f t="shared" si="9"/>
        <v>18</v>
      </c>
      <c r="O85" s="11"/>
      <c r="P85" s="11"/>
    </row>
    <row r="86" spans="1:16" ht="12.5" customHeight="1" x14ac:dyDescent="0.25">
      <c r="A86" s="47">
        <v>83</v>
      </c>
      <c r="B86" s="19" t="s">
        <v>201</v>
      </c>
      <c r="C86" s="9">
        <v>0</v>
      </c>
      <c r="D86" s="9">
        <v>3</v>
      </c>
      <c r="E86" s="9">
        <v>3</v>
      </c>
      <c r="F86" s="9">
        <v>6</v>
      </c>
      <c r="H86" s="7">
        <v>83</v>
      </c>
      <c r="I86" s="20" t="s">
        <v>201</v>
      </c>
      <c r="J86" s="11">
        <f t="shared" si="5"/>
        <v>3</v>
      </c>
      <c r="K86" s="11">
        <f t="shared" si="6"/>
        <v>3.0083000000000002</v>
      </c>
      <c r="L86" s="11">
        <f t="shared" si="7"/>
        <v>166</v>
      </c>
      <c r="M86" s="11" t="str">
        <f t="shared" si="8"/>
        <v>Kazakhstan</v>
      </c>
      <c r="N86" s="11">
        <f t="shared" si="9"/>
        <v>18</v>
      </c>
      <c r="O86" s="11"/>
      <c r="P86" s="11"/>
    </row>
    <row r="87" spans="1:16" ht="12.5" customHeight="1" x14ac:dyDescent="0.25">
      <c r="A87" s="47">
        <v>84</v>
      </c>
      <c r="B87" s="19" t="s">
        <v>202</v>
      </c>
      <c r="C87" s="21">
        <v>0</v>
      </c>
      <c r="D87" s="21">
        <v>46</v>
      </c>
      <c r="E87" s="21">
        <v>36</v>
      </c>
      <c r="F87" s="21">
        <v>82</v>
      </c>
      <c r="H87" s="7">
        <v>84</v>
      </c>
      <c r="I87" s="20" t="s">
        <v>202</v>
      </c>
      <c r="J87" s="11">
        <f t="shared" si="5"/>
        <v>46</v>
      </c>
      <c r="K87" s="11">
        <f t="shared" si="6"/>
        <v>46.008400000000002</v>
      </c>
      <c r="L87" s="11">
        <f t="shared" si="7"/>
        <v>62</v>
      </c>
      <c r="M87" s="11" t="str">
        <f t="shared" si="8"/>
        <v>Denmark</v>
      </c>
      <c r="N87" s="11">
        <f t="shared" si="9"/>
        <v>18</v>
      </c>
      <c r="O87" s="11"/>
      <c r="P87" s="11"/>
    </row>
    <row r="88" spans="1:16" ht="12.5" customHeight="1" x14ac:dyDescent="0.25">
      <c r="A88" s="47">
        <v>85</v>
      </c>
      <c r="B88" s="19" t="s">
        <v>203</v>
      </c>
      <c r="C88" s="9">
        <v>0</v>
      </c>
      <c r="D88" s="9">
        <v>226</v>
      </c>
      <c r="E88" s="9">
        <v>180</v>
      </c>
      <c r="F88" s="9">
        <v>406</v>
      </c>
      <c r="H88" s="7">
        <v>85</v>
      </c>
      <c r="I88" s="20" t="s">
        <v>203</v>
      </c>
      <c r="J88" s="11">
        <f t="shared" si="5"/>
        <v>226</v>
      </c>
      <c r="K88" s="11">
        <f t="shared" si="6"/>
        <v>226.0085</v>
      </c>
      <c r="L88" s="11">
        <f t="shared" si="7"/>
        <v>26</v>
      </c>
      <c r="M88" s="11" t="str">
        <f t="shared" si="8"/>
        <v>Slovakia</v>
      </c>
      <c r="N88" s="11">
        <f t="shared" si="9"/>
        <v>17</v>
      </c>
      <c r="O88" s="11"/>
      <c r="P88" s="11"/>
    </row>
    <row r="89" spans="1:16" ht="12.5" customHeight="1" x14ac:dyDescent="0.25">
      <c r="A89" s="47">
        <v>86</v>
      </c>
      <c r="B89" s="19" t="s">
        <v>204</v>
      </c>
      <c r="C89" s="21">
        <v>0</v>
      </c>
      <c r="D89" s="21">
        <v>8</v>
      </c>
      <c r="E89" s="21">
        <v>3</v>
      </c>
      <c r="F89" s="21">
        <v>11</v>
      </c>
      <c r="H89" s="7">
        <v>86</v>
      </c>
      <c r="I89" s="20" t="s">
        <v>204</v>
      </c>
      <c r="J89" s="11">
        <f t="shared" si="5"/>
        <v>8</v>
      </c>
      <c r="K89" s="11">
        <f t="shared" si="6"/>
        <v>8.0085999999999995</v>
      </c>
      <c r="L89" s="11">
        <f t="shared" si="7"/>
        <v>113</v>
      </c>
      <c r="M89" s="11" t="str">
        <f t="shared" si="8"/>
        <v>Samoa</v>
      </c>
      <c r="N89" s="11">
        <f t="shared" si="9"/>
        <v>17</v>
      </c>
      <c r="O89" s="11"/>
      <c r="P89" s="11"/>
    </row>
    <row r="90" spans="1:16" ht="12.5" customHeight="1" x14ac:dyDescent="0.25">
      <c r="A90" s="47">
        <v>87</v>
      </c>
      <c r="B90" s="19" t="s">
        <v>205</v>
      </c>
      <c r="C90" s="9">
        <v>0</v>
      </c>
      <c r="D90" s="9">
        <v>287</v>
      </c>
      <c r="E90" s="9">
        <v>159</v>
      </c>
      <c r="F90" s="9">
        <v>446</v>
      </c>
      <c r="H90" s="7">
        <v>87</v>
      </c>
      <c r="I90" s="20" t="s">
        <v>205</v>
      </c>
      <c r="J90" s="11">
        <f t="shared" si="5"/>
        <v>287</v>
      </c>
      <c r="K90" s="11">
        <f t="shared" si="6"/>
        <v>287.00869999999998</v>
      </c>
      <c r="L90" s="11">
        <f t="shared" si="7"/>
        <v>19</v>
      </c>
      <c r="M90" s="11" t="str">
        <f t="shared" si="8"/>
        <v>Portugal</v>
      </c>
      <c r="N90" s="11">
        <f t="shared" si="9"/>
        <v>17</v>
      </c>
      <c r="O90" s="11"/>
      <c r="P90" s="11"/>
    </row>
    <row r="91" spans="1:16" ht="12.5" customHeight="1" x14ac:dyDescent="0.25">
      <c r="A91" s="47">
        <v>88</v>
      </c>
      <c r="B91" s="19" t="s">
        <v>206</v>
      </c>
      <c r="C91" s="21">
        <v>0</v>
      </c>
      <c r="D91" s="21">
        <v>3</v>
      </c>
      <c r="E91" s="21">
        <v>3</v>
      </c>
      <c r="F91" s="21">
        <v>6</v>
      </c>
      <c r="H91" s="7">
        <v>88</v>
      </c>
      <c r="I91" s="20" t="s">
        <v>206</v>
      </c>
      <c r="J91" s="11">
        <f t="shared" si="5"/>
        <v>3</v>
      </c>
      <c r="K91" s="11">
        <f t="shared" si="6"/>
        <v>3.0087999999999999</v>
      </c>
      <c r="L91" s="11">
        <f t="shared" si="7"/>
        <v>165</v>
      </c>
      <c r="M91" s="11" t="str">
        <f t="shared" si="8"/>
        <v>Kuwait</v>
      </c>
      <c r="N91" s="11">
        <f t="shared" si="9"/>
        <v>17</v>
      </c>
      <c r="O91" s="11"/>
      <c r="P91" s="11"/>
    </row>
    <row r="92" spans="1:16" ht="12.5" customHeight="1" x14ac:dyDescent="0.25">
      <c r="A92" s="47">
        <v>89</v>
      </c>
      <c r="B92" s="19" t="s">
        <v>207</v>
      </c>
      <c r="C92" s="9">
        <v>22</v>
      </c>
      <c r="D92" s="9">
        <v>36</v>
      </c>
      <c r="E92" s="9">
        <v>36</v>
      </c>
      <c r="F92" s="9">
        <v>94</v>
      </c>
      <c r="H92" s="7">
        <v>89</v>
      </c>
      <c r="I92" s="20" t="s">
        <v>207</v>
      </c>
      <c r="J92" s="11">
        <f t="shared" si="5"/>
        <v>36</v>
      </c>
      <c r="K92" s="11">
        <f t="shared" si="6"/>
        <v>36.008899999999997</v>
      </c>
      <c r="L92" s="11">
        <f t="shared" si="7"/>
        <v>65</v>
      </c>
      <c r="M92" s="11" t="str">
        <f t="shared" si="8"/>
        <v>Estonia</v>
      </c>
      <c r="N92" s="11">
        <f t="shared" si="9"/>
        <v>17</v>
      </c>
      <c r="O92" s="11"/>
      <c r="P92" s="11"/>
    </row>
    <row r="93" spans="1:16" ht="12.5" customHeight="1" x14ac:dyDescent="0.25">
      <c r="A93" s="47">
        <v>90</v>
      </c>
      <c r="B93" s="19" t="s">
        <v>404</v>
      </c>
      <c r="C93" s="21">
        <v>0</v>
      </c>
      <c r="D93" s="21">
        <v>3</v>
      </c>
      <c r="E93" s="21">
        <v>0</v>
      </c>
      <c r="F93" s="21">
        <v>3</v>
      </c>
      <c r="H93" s="7">
        <v>90</v>
      </c>
      <c r="I93" s="20" t="s">
        <v>404</v>
      </c>
      <c r="J93" s="11">
        <f t="shared" si="5"/>
        <v>3</v>
      </c>
      <c r="K93" s="11">
        <f t="shared" si="6"/>
        <v>3.0089999999999999</v>
      </c>
      <c r="L93" s="11">
        <f t="shared" si="7"/>
        <v>164</v>
      </c>
      <c r="M93" s="11" t="str">
        <f t="shared" si="8"/>
        <v>El Salvador</v>
      </c>
      <c r="N93" s="11">
        <f t="shared" si="9"/>
        <v>17</v>
      </c>
      <c r="O93" s="11"/>
      <c r="P93" s="11"/>
    </row>
    <row r="94" spans="1:16" ht="12.5" customHeight="1" x14ac:dyDescent="0.25">
      <c r="A94" s="47">
        <v>91</v>
      </c>
      <c r="B94" s="19" t="s">
        <v>208</v>
      </c>
      <c r="C94" s="9">
        <v>0</v>
      </c>
      <c r="D94" s="9">
        <v>18</v>
      </c>
      <c r="E94" s="9">
        <v>13</v>
      </c>
      <c r="F94" s="9">
        <v>31</v>
      </c>
      <c r="H94" s="7">
        <v>91</v>
      </c>
      <c r="I94" s="20" t="s">
        <v>208</v>
      </c>
      <c r="J94" s="11">
        <f t="shared" si="5"/>
        <v>18</v>
      </c>
      <c r="K94" s="11">
        <f t="shared" si="6"/>
        <v>18.0091</v>
      </c>
      <c r="L94" s="11">
        <f t="shared" si="7"/>
        <v>83</v>
      </c>
      <c r="M94" s="11" t="str">
        <f t="shared" si="8"/>
        <v>Ecuador</v>
      </c>
      <c r="N94" s="11">
        <f t="shared" si="9"/>
        <v>17</v>
      </c>
      <c r="O94" s="11"/>
      <c r="P94" s="11"/>
    </row>
    <row r="95" spans="1:16" ht="12.5" customHeight="1" x14ac:dyDescent="0.25">
      <c r="A95" s="47">
        <v>92</v>
      </c>
      <c r="B95" s="19" t="s">
        <v>209</v>
      </c>
      <c r="C95" s="21">
        <v>14</v>
      </c>
      <c r="D95" s="21">
        <v>106</v>
      </c>
      <c r="E95" s="21">
        <v>268</v>
      </c>
      <c r="F95" s="21">
        <v>388</v>
      </c>
      <c r="H95" s="7">
        <v>92</v>
      </c>
      <c r="I95" s="20" t="s">
        <v>209</v>
      </c>
      <c r="J95" s="11">
        <f t="shared" si="5"/>
        <v>106</v>
      </c>
      <c r="K95" s="11">
        <f t="shared" si="6"/>
        <v>106.00920000000001</v>
      </c>
      <c r="L95" s="11">
        <f t="shared" si="7"/>
        <v>39</v>
      </c>
      <c r="M95" s="11" t="str">
        <f t="shared" si="8"/>
        <v>Hungary</v>
      </c>
      <c r="N95" s="11">
        <f t="shared" si="9"/>
        <v>16</v>
      </c>
      <c r="O95" s="11"/>
      <c r="P95" s="11"/>
    </row>
    <row r="96" spans="1:16" ht="12.5" customHeight="1" x14ac:dyDescent="0.25">
      <c r="A96" s="47">
        <v>93</v>
      </c>
      <c r="B96" s="19" t="s">
        <v>405</v>
      </c>
      <c r="C96" s="9">
        <v>0</v>
      </c>
      <c r="D96" s="9">
        <v>0</v>
      </c>
      <c r="E96" s="9">
        <v>3</v>
      </c>
      <c r="F96" s="9">
        <v>3</v>
      </c>
      <c r="H96" s="7">
        <v>93</v>
      </c>
      <c r="I96" s="20" t="s">
        <v>405</v>
      </c>
      <c r="J96" s="11">
        <f t="shared" si="5"/>
        <v>0</v>
      </c>
      <c r="K96" s="11">
        <f t="shared" si="6"/>
        <v>9.300000000000001E-3</v>
      </c>
      <c r="L96" s="11">
        <f t="shared" si="7"/>
        <v>201</v>
      </c>
      <c r="M96" s="11" t="str">
        <f t="shared" si="8"/>
        <v>Wales</v>
      </c>
      <c r="N96" s="11">
        <f t="shared" si="9"/>
        <v>15</v>
      </c>
      <c r="O96" s="11"/>
      <c r="P96" s="11"/>
    </row>
    <row r="97" spans="1:16" ht="12.5" customHeight="1" x14ac:dyDescent="0.25">
      <c r="A97" s="47">
        <v>94</v>
      </c>
      <c r="B97" s="19" t="s">
        <v>210</v>
      </c>
      <c r="C97" s="21">
        <v>0</v>
      </c>
      <c r="D97" s="21">
        <v>3</v>
      </c>
      <c r="E97" s="21">
        <v>5</v>
      </c>
      <c r="F97" s="21">
        <v>8</v>
      </c>
      <c r="H97" s="7">
        <v>94</v>
      </c>
      <c r="I97" s="20" t="s">
        <v>210</v>
      </c>
      <c r="J97" s="11">
        <f t="shared" si="5"/>
        <v>3</v>
      </c>
      <c r="K97" s="11">
        <f t="shared" si="6"/>
        <v>3.0093999999999999</v>
      </c>
      <c r="L97" s="11">
        <f t="shared" si="7"/>
        <v>163</v>
      </c>
      <c r="M97" s="11" t="str">
        <f t="shared" si="8"/>
        <v>Sierra Leone</v>
      </c>
      <c r="N97" s="11">
        <f t="shared" si="9"/>
        <v>14</v>
      </c>
      <c r="O97" s="11"/>
      <c r="P97" s="11"/>
    </row>
    <row r="98" spans="1:16" ht="12.5" customHeight="1" x14ac:dyDescent="0.25">
      <c r="A98" s="47">
        <v>95</v>
      </c>
      <c r="B98" s="19" t="s">
        <v>211</v>
      </c>
      <c r="C98" s="9">
        <v>0</v>
      </c>
      <c r="D98" s="9">
        <v>3</v>
      </c>
      <c r="E98" s="9">
        <v>3</v>
      </c>
      <c r="F98" s="9">
        <v>6</v>
      </c>
      <c r="H98" s="7">
        <v>95</v>
      </c>
      <c r="I98" s="20" t="s">
        <v>211</v>
      </c>
      <c r="J98" s="11">
        <f t="shared" si="5"/>
        <v>3</v>
      </c>
      <c r="K98" s="11">
        <f t="shared" si="6"/>
        <v>3.0095000000000001</v>
      </c>
      <c r="L98" s="11">
        <f t="shared" si="7"/>
        <v>162</v>
      </c>
      <c r="M98" s="11" t="str">
        <f t="shared" si="8"/>
        <v>Cyprus</v>
      </c>
      <c r="N98" s="11">
        <f t="shared" si="9"/>
        <v>14</v>
      </c>
      <c r="O98" s="11"/>
      <c r="P98" s="11"/>
    </row>
    <row r="99" spans="1:16" ht="12.5" customHeight="1" x14ac:dyDescent="0.25">
      <c r="A99" s="47">
        <v>96</v>
      </c>
      <c r="B99" s="19" t="s">
        <v>212</v>
      </c>
      <c r="C99" s="21">
        <v>3</v>
      </c>
      <c r="D99" s="21">
        <v>260</v>
      </c>
      <c r="E99" s="21">
        <v>455</v>
      </c>
      <c r="F99" s="21">
        <v>718</v>
      </c>
      <c r="H99" s="7">
        <v>96</v>
      </c>
      <c r="I99" s="20" t="s">
        <v>212</v>
      </c>
      <c r="J99" s="11">
        <f t="shared" si="5"/>
        <v>260</v>
      </c>
      <c r="K99" s="11">
        <f t="shared" si="6"/>
        <v>260.00959999999998</v>
      </c>
      <c r="L99" s="11">
        <f t="shared" si="7"/>
        <v>23</v>
      </c>
      <c r="M99" s="11" t="str">
        <f t="shared" si="8"/>
        <v>Croatia</v>
      </c>
      <c r="N99" s="11">
        <f t="shared" si="9"/>
        <v>14</v>
      </c>
      <c r="O99" s="11"/>
      <c r="P99" s="11"/>
    </row>
    <row r="100" spans="1:16" ht="12.5" customHeight="1" x14ac:dyDescent="0.25">
      <c r="A100" s="47">
        <v>97</v>
      </c>
      <c r="B100" s="19" t="s">
        <v>213</v>
      </c>
      <c r="C100" s="9">
        <v>0</v>
      </c>
      <c r="D100" s="9">
        <v>12</v>
      </c>
      <c r="E100" s="9">
        <v>0</v>
      </c>
      <c r="F100" s="9">
        <v>12</v>
      </c>
      <c r="H100" s="7">
        <v>97</v>
      </c>
      <c r="I100" s="20" t="s">
        <v>213</v>
      </c>
      <c r="J100" s="11">
        <f t="shared" si="5"/>
        <v>12</v>
      </c>
      <c r="K100" s="11">
        <f t="shared" si="6"/>
        <v>12.0097</v>
      </c>
      <c r="L100" s="11">
        <f t="shared" si="7"/>
        <v>101</v>
      </c>
      <c r="M100" s="11" t="str">
        <f t="shared" si="8"/>
        <v>Algeria</v>
      </c>
      <c r="N100" s="11">
        <f t="shared" si="9"/>
        <v>14</v>
      </c>
      <c r="O100" s="11"/>
      <c r="P100" s="11"/>
    </row>
    <row r="101" spans="1:16" ht="12.5" customHeight="1" x14ac:dyDescent="0.25">
      <c r="A101" s="47">
        <v>98</v>
      </c>
      <c r="B101" s="19" t="s">
        <v>214</v>
      </c>
      <c r="C101" s="21">
        <v>3</v>
      </c>
      <c r="D101" s="21">
        <v>17</v>
      </c>
      <c r="E101" s="21">
        <v>124</v>
      </c>
      <c r="F101" s="21">
        <v>144</v>
      </c>
      <c r="H101" s="7">
        <v>98</v>
      </c>
      <c r="I101" s="20" t="s">
        <v>214</v>
      </c>
      <c r="J101" s="11">
        <f t="shared" si="5"/>
        <v>17</v>
      </c>
      <c r="K101" s="11">
        <f t="shared" si="6"/>
        <v>17.009799999999998</v>
      </c>
      <c r="L101" s="11">
        <f t="shared" si="7"/>
        <v>88</v>
      </c>
      <c r="M101" s="11" t="str">
        <f t="shared" si="8"/>
        <v>New Zealand</v>
      </c>
      <c r="N101" s="11">
        <f t="shared" si="9"/>
        <v>13</v>
      </c>
      <c r="O101" s="11"/>
      <c r="P101" s="11"/>
    </row>
    <row r="102" spans="1:16" ht="12.5" customHeight="1" x14ac:dyDescent="0.25">
      <c r="A102" s="47">
        <v>99</v>
      </c>
      <c r="B102" s="19" t="s">
        <v>215</v>
      </c>
      <c r="C102" s="9">
        <v>3</v>
      </c>
      <c r="D102" s="9">
        <v>3</v>
      </c>
      <c r="E102" s="9">
        <v>3</v>
      </c>
      <c r="F102" s="9">
        <v>9</v>
      </c>
      <c r="H102" s="7">
        <v>99</v>
      </c>
      <c r="I102" s="20" t="s">
        <v>215</v>
      </c>
      <c r="J102" s="11">
        <f t="shared" si="5"/>
        <v>3</v>
      </c>
      <c r="K102" s="11">
        <f t="shared" si="6"/>
        <v>3.0099</v>
      </c>
      <c r="L102" s="11">
        <f t="shared" si="7"/>
        <v>161</v>
      </c>
      <c r="M102" s="11" t="str">
        <f t="shared" si="8"/>
        <v>Belarus</v>
      </c>
      <c r="N102" s="11">
        <f t="shared" si="9"/>
        <v>13</v>
      </c>
      <c r="O102" s="11"/>
      <c r="P102" s="11"/>
    </row>
    <row r="103" spans="1:16" ht="12.5" customHeight="1" x14ac:dyDescent="0.25">
      <c r="A103" s="47">
        <v>100</v>
      </c>
      <c r="B103" s="19" t="s">
        <v>406</v>
      </c>
      <c r="C103" s="21">
        <v>3</v>
      </c>
      <c r="D103" s="21">
        <v>29</v>
      </c>
      <c r="E103" s="21">
        <v>13</v>
      </c>
      <c r="F103" s="21">
        <v>45</v>
      </c>
      <c r="H103" s="7">
        <v>100</v>
      </c>
      <c r="I103" s="20" t="s">
        <v>406</v>
      </c>
      <c r="J103" s="11">
        <f t="shared" si="5"/>
        <v>29</v>
      </c>
      <c r="K103" s="11">
        <f t="shared" si="6"/>
        <v>29.01</v>
      </c>
      <c r="L103" s="11">
        <f t="shared" si="7"/>
        <v>71</v>
      </c>
      <c r="M103" s="11" t="str">
        <f t="shared" si="8"/>
        <v>Papua New Guinea</v>
      </c>
      <c r="N103" s="11">
        <f t="shared" si="9"/>
        <v>12</v>
      </c>
      <c r="O103" s="11"/>
      <c r="P103" s="11"/>
    </row>
    <row r="104" spans="1:16" ht="12.5" customHeight="1" x14ac:dyDescent="0.25">
      <c r="A104" s="47">
        <v>101</v>
      </c>
      <c r="B104" s="19" t="s">
        <v>216</v>
      </c>
      <c r="C104" s="9">
        <v>0</v>
      </c>
      <c r="D104" s="9">
        <v>3</v>
      </c>
      <c r="E104" s="9">
        <v>3</v>
      </c>
      <c r="F104" s="9">
        <v>6</v>
      </c>
      <c r="H104" s="7">
        <v>101</v>
      </c>
      <c r="I104" s="20" t="s">
        <v>216</v>
      </c>
      <c r="J104" s="11">
        <f t="shared" si="5"/>
        <v>3</v>
      </c>
      <c r="K104" s="11">
        <f t="shared" si="6"/>
        <v>3.0101</v>
      </c>
      <c r="L104" s="11">
        <f t="shared" si="7"/>
        <v>160</v>
      </c>
      <c r="M104" s="11" t="str">
        <f t="shared" si="8"/>
        <v>Kosovo</v>
      </c>
      <c r="N104" s="11">
        <f t="shared" si="9"/>
        <v>12</v>
      </c>
      <c r="O104" s="11"/>
      <c r="P104" s="11"/>
    </row>
    <row r="105" spans="1:16" ht="12.5" customHeight="1" x14ac:dyDescent="0.25">
      <c r="A105" s="47">
        <v>102</v>
      </c>
      <c r="B105" s="19" t="s">
        <v>217</v>
      </c>
      <c r="C105" s="21">
        <v>63</v>
      </c>
      <c r="D105" s="21">
        <v>460</v>
      </c>
      <c r="E105" s="21">
        <v>54</v>
      </c>
      <c r="F105" s="21">
        <v>577</v>
      </c>
      <c r="H105" s="7">
        <v>102</v>
      </c>
      <c r="I105" s="20" t="s">
        <v>217</v>
      </c>
      <c r="J105" s="11">
        <f t="shared" si="5"/>
        <v>460</v>
      </c>
      <c r="K105" s="11">
        <f t="shared" si="6"/>
        <v>460.0102</v>
      </c>
      <c r="L105" s="11">
        <f t="shared" si="7"/>
        <v>15</v>
      </c>
      <c r="M105" s="11" t="str">
        <f t="shared" si="8"/>
        <v>Zambia</v>
      </c>
      <c r="N105" s="11">
        <f t="shared" si="9"/>
        <v>11</v>
      </c>
      <c r="O105" s="11"/>
      <c r="P105" s="11"/>
    </row>
    <row r="106" spans="1:16" ht="12.5" customHeight="1" x14ac:dyDescent="0.25">
      <c r="A106" s="47">
        <v>103</v>
      </c>
      <c r="B106" s="19" t="s">
        <v>218</v>
      </c>
      <c r="C106" s="9">
        <v>3</v>
      </c>
      <c r="D106" s="9">
        <v>19</v>
      </c>
      <c r="E106" s="9">
        <v>0</v>
      </c>
      <c r="F106" s="9">
        <v>22</v>
      </c>
      <c r="H106" s="7">
        <v>103</v>
      </c>
      <c r="I106" s="20" t="s">
        <v>218</v>
      </c>
      <c r="J106" s="11">
        <f t="shared" si="5"/>
        <v>19</v>
      </c>
      <c r="K106" s="11">
        <f t="shared" si="6"/>
        <v>19.010300000000001</v>
      </c>
      <c r="L106" s="11">
        <f t="shared" si="7"/>
        <v>80</v>
      </c>
      <c r="M106" s="11" t="str">
        <f t="shared" si="8"/>
        <v>Timor-Leste</v>
      </c>
      <c r="N106" s="11">
        <f t="shared" si="9"/>
        <v>10</v>
      </c>
      <c r="O106" s="11"/>
      <c r="P106" s="11"/>
    </row>
    <row r="107" spans="1:16" ht="12.5" customHeight="1" x14ac:dyDescent="0.25">
      <c r="A107" s="47">
        <v>104</v>
      </c>
      <c r="B107" s="19" t="s">
        <v>219</v>
      </c>
      <c r="C107" s="21">
        <v>5</v>
      </c>
      <c r="D107" s="21">
        <v>8</v>
      </c>
      <c r="E107" s="21">
        <v>9</v>
      </c>
      <c r="F107" s="21">
        <v>22</v>
      </c>
      <c r="H107" s="7">
        <v>104</v>
      </c>
      <c r="I107" s="20" t="s">
        <v>219</v>
      </c>
      <c r="J107" s="11">
        <f t="shared" si="5"/>
        <v>8</v>
      </c>
      <c r="K107" s="11">
        <f t="shared" si="6"/>
        <v>8.0104000000000006</v>
      </c>
      <c r="L107" s="11">
        <f t="shared" si="7"/>
        <v>112</v>
      </c>
      <c r="M107" s="11" t="str">
        <f t="shared" si="8"/>
        <v>Fyr Macedonia</v>
      </c>
      <c r="N107" s="11">
        <f t="shared" si="9"/>
        <v>10</v>
      </c>
      <c r="O107" s="11"/>
      <c r="P107" s="11"/>
    </row>
    <row r="108" spans="1:16" ht="12.5" customHeight="1" x14ac:dyDescent="0.25">
      <c r="A108" s="47">
        <v>105</v>
      </c>
      <c r="B108" s="19" t="s">
        <v>220</v>
      </c>
      <c r="C108" s="9">
        <v>0</v>
      </c>
      <c r="D108" s="9">
        <v>18</v>
      </c>
      <c r="E108" s="9">
        <v>7</v>
      </c>
      <c r="F108" s="9">
        <v>25</v>
      </c>
      <c r="H108" s="7">
        <v>105</v>
      </c>
      <c r="I108" s="20" t="s">
        <v>220</v>
      </c>
      <c r="J108" s="11">
        <f t="shared" si="5"/>
        <v>18</v>
      </c>
      <c r="K108" s="11">
        <f t="shared" si="6"/>
        <v>18.0105</v>
      </c>
      <c r="L108" s="11">
        <f t="shared" si="7"/>
        <v>82</v>
      </c>
      <c r="M108" s="11" t="str">
        <f t="shared" si="8"/>
        <v>Cuba</v>
      </c>
      <c r="N108" s="11">
        <f t="shared" si="9"/>
        <v>10</v>
      </c>
      <c r="O108" s="11"/>
      <c r="P108" s="11"/>
    </row>
    <row r="109" spans="1:16" ht="12.5" customHeight="1" x14ac:dyDescent="0.25">
      <c r="A109" s="47">
        <v>106</v>
      </c>
      <c r="B109" s="19" t="s">
        <v>221</v>
      </c>
      <c r="C109" s="21">
        <v>0</v>
      </c>
      <c r="D109" s="21">
        <v>0</v>
      </c>
      <c r="E109" s="21">
        <v>3</v>
      </c>
      <c r="F109" s="21">
        <v>3</v>
      </c>
      <c r="H109" s="7">
        <v>106</v>
      </c>
      <c r="I109" s="20" t="s">
        <v>221</v>
      </c>
      <c r="J109" s="11">
        <f t="shared" si="5"/>
        <v>0</v>
      </c>
      <c r="K109" s="11">
        <f t="shared" si="6"/>
        <v>1.06E-2</v>
      </c>
      <c r="L109" s="11">
        <f t="shared" si="7"/>
        <v>200</v>
      </c>
      <c r="M109" s="11" t="str">
        <f t="shared" si="8"/>
        <v>Bulgaria</v>
      </c>
      <c r="N109" s="11">
        <f t="shared" si="9"/>
        <v>10</v>
      </c>
      <c r="O109" s="11"/>
      <c r="P109" s="11"/>
    </row>
    <row r="110" spans="1:16" ht="12.5" customHeight="1" x14ac:dyDescent="0.25">
      <c r="A110" s="47">
        <v>107</v>
      </c>
      <c r="B110" s="19" t="s">
        <v>222</v>
      </c>
      <c r="C110" s="9">
        <v>0</v>
      </c>
      <c r="D110" s="9">
        <v>3</v>
      </c>
      <c r="E110" s="9">
        <v>3</v>
      </c>
      <c r="F110" s="9">
        <v>6</v>
      </c>
      <c r="H110" s="7">
        <v>107</v>
      </c>
      <c r="I110" s="20" t="s">
        <v>222</v>
      </c>
      <c r="J110" s="11">
        <f t="shared" si="5"/>
        <v>3</v>
      </c>
      <c r="K110" s="11">
        <f t="shared" si="6"/>
        <v>3.0106999999999999</v>
      </c>
      <c r="L110" s="11">
        <f t="shared" si="7"/>
        <v>159</v>
      </c>
      <c r="M110" s="11" t="str">
        <f t="shared" si="8"/>
        <v>Yemen, Republic Of</v>
      </c>
      <c r="N110" s="11">
        <f t="shared" si="9"/>
        <v>9</v>
      </c>
      <c r="O110" s="11"/>
      <c r="P110" s="11"/>
    </row>
    <row r="111" spans="1:16" ht="12.5" customHeight="1" x14ac:dyDescent="0.25">
      <c r="A111" s="47">
        <v>108</v>
      </c>
      <c r="B111" s="19" t="s">
        <v>407</v>
      </c>
      <c r="C111" s="21">
        <v>0</v>
      </c>
      <c r="D111" s="21">
        <v>3</v>
      </c>
      <c r="E111" s="21">
        <v>58</v>
      </c>
      <c r="F111" s="21">
        <v>61</v>
      </c>
      <c r="H111" s="7">
        <v>108</v>
      </c>
      <c r="I111" s="20" t="s">
        <v>407</v>
      </c>
      <c r="J111" s="11">
        <f t="shared" si="5"/>
        <v>3</v>
      </c>
      <c r="K111" s="11">
        <f t="shared" si="6"/>
        <v>3.0108000000000001</v>
      </c>
      <c r="L111" s="11">
        <f t="shared" si="7"/>
        <v>158</v>
      </c>
      <c r="M111" s="11" t="str">
        <f t="shared" si="8"/>
        <v>German Democratic Republic</v>
      </c>
      <c r="N111" s="11">
        <f t="shared" si="9"/>
        <v>9</v>
      </c>
      <c r="O111" s="11"/>
      <c r="P111" s="11"/>
    </row>
    <row r="112" spans="1:16" ht="12.5" customHeight="1" x14ac:dyDescent="0.25">
      <c r="A112" s="47">
        <v>109</v>
      </c>
      <c r="B112" s="19" t="s">
        <v>223</v>
      </c>
      <c r="C112" s="9">
        <v>0</v>
      </c>
      <c r="D112" s="9">
        <v>3</v>
      </c>
      <c r="E112" s="9">
        <v>3</v>
      </c>
      <c r="F112" s="9">
        <v>6</v>
      </c>
      <c r="H112" s="7">
        <v>109</v>
      </c>
      <c r="I112" s="20" t="s">
        <v>223</v>
      </c>
      <c r="J112" s="11">
        <f t="shared" si="5"/>
        <v>3</v>
      </c>
      <c r="K112" s="11">
        <f t="shared" si="6"/>
        <v>3.0108999999999999</v>
      </c>
      <c r="L112" s="11">
        <f t="shared" si="7"/>
        <v>157</v>
      </c>
      <c r="M112" s="11" t="str">
        <f t="shared" si="8"/>
        <v>Congo, Dem Republic Of The</v>
      </c>
      <c r="N112" s="11">
        <f t="shared" si="9"/>
        <v>9</v>
      </c>
      <c r="O112" s="11"/>
      <c r="P112" s="11"/>
    </row>
    <row r="113" spans="1:16" ht="12.5" customHeight="1" x14ac:dyDescent="0.25">
      <c r="A113" s="47">
        <v>110</v>
      </c>
      <c r="B113" s="19" t="s">
        <v>224</v>
      </c>
      <c r="C113" s="21">
        <v>7</v>
      </c>
      <c r="D113" s="21">
        <v>3</v>
      </c>
      <c r="E113" s="21">
        <v>8</v>
      </c>
      <c r="F113" s="21">
        <v>18</v>
      </c>
      <c r="H113" s="7">
        <v>110</v>
      </c>
      <c r="I113" s="20" t="s">
        <v>224</v>
      </c>
      <c r="J113" s="11">
        <f t="shared" si="5"/>
        <v>3</v>
      </c>
      <c r="K113" s="11">
        <f t="shared" si="6"/>
        <v>3.0110000000000001</v>
      </c>
      <c r="L113" s="11">
        <f t="shared" si="7"/>
        <v>156</v>
      </c>
      <c r="M113" s="11" t="str">
        <f t="shared" si="8"/>
        <v>Austria</v>
      </c>
      <c r="N113" s="11">
        <f t="shared" si="9"/>
        <v>9</v>
      </c>
      <c r="O113" s="11"/>
      <c r="P113" s="11"/>
    </row>
    <row r="114" spans="1:16" ht="12.5" customHeight="1" x14ac:dyDescent="0.25">
      <c r="A114" s="47">
        <v>111</v>
      </c>
      <c r="B114" s="19" t="s">
        <v>225</v>
      </c>
      <c r="C114" s="9">
        <v>96</v>
      </c>
      <c r="D114" s="9">
        <v>600</v>
      </c>
      <c r="E114" s="9">
        <v>1554</v>
      </c>
      <c r="F114" s="9">
        <v>2250</v>
      </c>
      <c r="H114" s="7">
        <v>111</v>
      </c>
      <c r="I114" s="20" t="s">
        <v>225</v>
      </c>
      <c r="J114" s="11">
        <f t="shared" si="5"/>
        <v>600</v>
      </c>
      <c r="K114" s="11">
        <f t="shared" si="6"/>
        <v>600.01110000000006</v>
      </c>
      <c r="L114" s="11">
        <f t="shared" si="7"/>
        <v>12</v>
      </c>
      <c r="M114" s="11" t="str">
        <f t="shared" si="8"/>
        <v>Uzbekistan</v>
      </c>
      <c r="N114" s="11">
        <f t="shared" si="9"/>
        <v>8</v>
      </c>
      <c r="O114" s="11"/>
      <c r="P114" s="11"/>
    </row>
    <row r="115" spans="1:16" ht="12.5" customHeight="1" x14ac:dyDescent="0.25">
      <c r="A115" s="47">
        <v>112</v>
      </c>
      <c r="B115" s="19" t="s">
        <v>226</v>
      </c>
      <c r="C115" s="21">
        <v>0</v>
      </c>
      <c r="D115" s="21">
        <v>3</v>
      </c>
      <c r="E115" s="21">
        <v>8</v>
      </c>
      <c r="F115" s="21">
        <v>11</v>
      </c>
      <c r="H115" s="7">
        <v>112</v>
      </c>
      <c r="I115" s="20" t="s">
        <v>226</v>
      </c>
      <c r="J115" s="11">
        <f t="shared" si="5"/>
        <v>3</v>
      </c>
      <c r="K115" s="11">
        <f t="shared" si="6"/>
        <v>3.0112000000000001</v>
      </c>
      <c r="L115" s="11">
        <f t="shared" si="7"/>
        <v>155</v>
      </c>
      <c r="M115" s="11" t="str">
        <f t="shared" si="8"/>
        <v>Libya</v>
      </c>
      <c r="N115" s="11">
        <f t="shared" si="9"/>
        <v>8</v>
      </c>
      <c r="O115" s="11"/>
      <c r="P115" s="11"/>
    </row>
    <row r="116" spans="1:16" ht="12.5" customHeight="1" x14ac:dyDescent="0.25">
      <c r="A116" s="47">
        <v>113</v>
      </c>
      <c r="B116" s="19" t="s">
        <v>227</v>
      </c>
      <c r="C116" s="9">
        <v>0</v>
      </c>
      <c r="D116" s="9">
        <v>3</v>
      </c>
      <c r="E116" s="9">
        <v>0</v>
      </c>
      <c r="F116" s="9">
        <v>3</v>
      </c>
      <c r="H116" s="7">
        <v>113</v>
      </c>
      <c r="I116" s="20" t="s">
        <v>227</v>
      </c>
      <c r="J116" s="11">
        <f t="shared" si="5"/>
        <v>3</v>
      </c>
      <c r="K116" s="11">
        <f t="shared" si="6"/>
        <v>3.0112999999999999</v>
      </c>
      <c r="L116" s="11">
        <f t="shared" si="7"/>
        <v>154</v>
      </c>
      <c r="M116" s="11" t="str">
        <f t="shared" si="8"/>
        <v>Jamaica</v>
      </c>
      <c r="N116" s="11">
        <f t="shared" si="9"/>
        <v>8</v>
      </c>
      <c r="O116" s="11"/>
      <c r="P116" s="11"/>
    </row>
    <row r="117" spans="1:16" ht="12.5" customHeight="1" x14ac:dyDescent="0.25">
      <c r="A117" s="47">
        <v>114</v>
      </c>
      <c r="B117" s="19" t="s">
        <v>228</v>
      </c>
      <c r="C117" s="21">
        <v>0</v>
      </c>
      <c r="D117" s="21">
        <v>3</v>
      </c>
      <c r="E117" s="21">
        <v>3</v>
      </c>
      <c r="F117" s="21">
        <v>6</v>
      </c>
      <c r="H117" s="7">
        <v>114</v>
      </c>
      <c r="I117" s="20" t="s">
        <v>228</v>
      </c>
      <c r="J117" s="11">
        <f t="shared" si="5"/>
        <v>3</v>
      </c>
      <c r="K117" s="11">
        <f t="shared" si="6"/>
        <v>3.0114000000000001</v>
      </c>
      <c r="L117" s="11">
        <f t="shared" si="7"/>
        <v>153</v>
      </c>
      <c r="M117" s="11" t="str">
        <f t="shared" si="8"/>
        <v>Czech Republic</v>
      </c>
      <c r="N117" s="11">
        <f t="shared" si="9"/>
        <v>8</v>
      </c>
      <c r="O117" s="11"/>
      <c r="P117" s="11"/>
    </row>
    <row r="118" spans="1:16" ht="12.5" customHeight="1" x14ac:dyDescent="0.25">
      <c r="A118" s="47">
        <v>115</v>
      </c>
      <c r="B118" s="19" t="s">
        <v>229</v>
      </c>
      <c r="C118" s="9">
        <v>3</v>
      </c>
      <c r="D118" s="9">
        <v>83</v>
      </c>
      <c r="E118" s="9">
        <v>235</v>
      </c>
      <c r="F118" s="9">
        <v>321</v>
      </c>
      <c r="H118" s="7">
        <v>115</v>
      </c>
      <c r="I118" s="20" t="s">
        <v>229</v>
      </c>
      <c r="J118" s="11">
        <f t="shared" si="5"/>
        <v>83</v>
      </c>
      <c r="K118" s="11">
        <f t="shared" si="6"/>
        <v>83.011499999999998</v>
      </c>
      <c r="L118" s="11">
        <f t="shared" si="7"/>
        <v>46</v>
      </c>
      <c r="M118" s="11" t="str">
        <f t="shared" si="8"/>
        <v>Tanzania</v>
      </c>
      <c r="N118" s="11">
        <f t="shared" si="9"/>
        <v>7</v>
      </c>
      <c r="O118" s="11"/>
      <c r="P118" s="11"/>
    </row>
    <row r="119" spans="1:16" ht="12.5" customHeight="1" x14ac:dyDescent="0.25">
      <c r="A119" s="47">
        <v>116</v>
      </c>
      <c r="B119" s="19" t="s">
        <v>230</v>
      </c>
      <c r="C119" s="21">
        <v>0</v>
      </c>
      <c r="D119" s="21">
        <v>97</v>
      </c>
      <c r="E119" s="21">
        <v>76</v>
      </c>
      <c r="F119" s="21">
        <v>173</v>
      </c>
      <c r="H119" s="7">
        <v>116</v>
      </c>
      <c r="I119" s="20" t="s">
        <v>230</v>
      </c>
      <c r="J119" s="11">
        <f t="shared" si="5"/>
        <v>97</v>
      </c>
      <c r="K119" s="11">
        <f t="shared" si="6"/>
        <v>97.011600000000001</v>
      </c>
      <c r="L119" s="11">
        <f t="shared" si="7"/>
        <v>42</v>
      </c>
      <c r="M119" s="11" t="str">
        <f t="shared" si="8"/>
        <v>Qatar</v>
      </c>
      <c r="N119" s="11">
        <f t="shared" si="9"/>
        <v>7</v>
      </c>
      <c r="O119" s="11"/>
      <c r="P119" s="11"/>
    </row>
    <row r="120" spans="1:16" ht="12.5" customHeight="1" x14ac:dyDescent="0.25">
      <c r="A120" s="47">
        <v>117</v>
      </c>
      <c r="B120" s="19" t="s">
        <v>231</v>
      </c>
      <c r="C120" s="9">
        <v>0</v>
      </c>
      <c r="D120" s="9">
        <v>7</v>
      </c>
      <c r="E120" s="9">
        <v>3</v>
      </c>
      <c r="F120" s="9">
        <v>10</v>
      </c>
      <c r="H120" s="7">
        <v>117</v>
      </c>
      <c r="I120" s="20" t="s">
        <v>231</v>
      </c>
      <c r="J120" s="11">
        <f t="shared" si="5"/>
        <v>7</v>
      </c>
      <c r="K120" s="11">
        <f t="shared" si="6"/>
        <v>7.0117000000000003</v>
      </c>
      <c r="L120" s="11">
        <f t="shared" si="7"/>
        <v>117</v>
      </c>
      <c r="M120" s="11" t="str">
        <f t="shared" si="8"/>
        <v>Moldova</v>
      </c>
      <c r="N120" s="11">
        <f t="shared" si="9"/>
        <v>7</v>
      </c>
      <c r="O120" s="11"/>
      <c r="P120" s="11"/>
    </row>
    <row r="121" spans="1:16" ht="12.5" customHeight="1" x14ac:dyDescent="0.25">
      <c r="A121" s="47">
        <v>118</v>
      </c>
      <c r="B121" s="19" t="s">
        <v>408</v>
      </c>
      <c r="C121" s="21">
        <v>0</v>
      </c>
      <c r="D121" s="21">
        <v>0</v>
      </c>
      <c r="E121" s="21">
        <v>3</v>
      </c>
      <c r="F121" s="21">
        <v>3</v>
      </c>
      <c r="H121" s="7">
        <v>118</v>
      </c>
      <c r="I121" s="20" t="s">
        <v>408</v>
      </c>
      <c r="J121" s="11">
        <f t="shared" si="5"/>
        <v>0</v>
      </c>
      <c r="K121" s="11">
        <f t="shared" si="6"/>
        <v>1.18E-2</v>
      </c>
      <c r="L121" s="11">
        <f t="shared" si="7"/>
        <v>199</v>
      </c>
      <c r="M121" s="11" t="str">
        <f t="shared" si="8"/>
        <v>Georgia</v>
      </c>
      <c r="N121" s="11">
        <f t="shared" si="9"/>
        <v>7</v>
      </c>
      <c r="O121" s="11"/>
      <c r="P121" s="11"/>
    </row>
    <row r="122" spans="1:16" ht="12.5" customHeight="1" x14ac:dyDescent="0.25">
      <c r="A122" s="47">
        <v>119</v>
      </c>
      <c r="B122" s="19" t="s">
        <v>232</v>
      </c>
      <c r="C122" s="9">
        <v>0</v>
      </c>
      <c r="D122" s="9">
        <v>5</v>
      </c>
      <c r="E122" s="9">
        <v>43</v>
      </c>
      <c r="F122" s="9">
        <v>48</v>
      </c>
      <c r="H122" s="7">
        <v>119</v>
      </c>
      <c r="I122" s="20" t="s">
        <v>232</v>
      </c>
      <c r="J122" s="11">
        <f t="shared" si="5"/>
        <v>5</v>
      </c>
      <c r="K122" s="11">
        <f t="shared" si="6"/>
        <v>5.0118999999999998</v>
      </c>
      <c r="L122" s="11">
        <f t="shared" si="7"/>
        <v>128</v>
      </c>
      <c r="M122" s="11" t="str">
        <f t="shared" si="8"/>
        <v>Tunisia</v>
      </c>
      <c r="N122" s="11">
        <f t="shared" si="9"/>
        <v>6</v>
      </c>
      <c r="O122" s="11"/>
      <c r="P122" s="11"/>
    </row>
    <row r="123" spans="1:16" ht="12.5" customHeight="1" x14ac:dyDescent="0.25">
      <c r="A123" s="47">
        <v>120</v>
      </c>
      <c r="B123" s="19" t="s">
        <v>233</v>
      </c>
      <c r="C123" s="21">
        <v>0</v>
      </c>
      <c r="D123" s="21">
        <v>5</v>
      </c>
      <c r="E123" s="21">
        <v>0</v>
      </c>
      <c r="F123" s="21">
        <v>5</v>
      </c>
      <c r="H123" s="7">
        <v>120</v>
      </c>
      <c r="I123" s="20" t="s">
        <v>233</v>
      </c>
      <c r="J123" s="11">
        <f t="shared" si="5"/>
        <v>5</v>
      </c>
      <c r="K123" s="11">
        <f t="shared" si="6"/>
        <v>5.0119999999999996</v>
      </c>
      <c r="L123" s="11">
        <f t="shared" si="7"/>
        <v>127</v>
      </c>
      <c r="M123" s="11" t="str">
        <f t="shared" si="8"/>
        <v>Slovenia</v>
      </c>
      <c r="N123" s="11">
        <f t="shared" si="9"/>
        <v>6</v>
      </c>
      <c r="O123" s="11"/>
      <c r="P123" s="11"/>
    </row>
    <row r="124" spans="1:16" ht="12.5" customHeight="1" x14ac:dyDescent="0.25">
      <c r="A124" s="47">
        <v>121</v>
      </c>
      <c r="B124" s="19" t="s">
        <v>234</v>
      </c>
      <c r="C124" s="9">
        <v>0</v>
      </c>
      <c r="D124" s="9">
        <v>29</v>
      </c>
      <c r="E124" s="9">
        <v>10</v>
      </c>
      <c r="F124" s="9">
        <v>39</v>
      </c>
      <c r="H124" s="7">
        <v>121</v>
      </c>
      <c r="I124" s="20" t="s">
        <v>234</v>
      </c>
      <c r="J124" s="11">
        <f t="shared" si="5"/>
        <v>29</v>
      </c>
      <c r="K124" s="11">
        <f t="shared" si="6"/>
        <v>29.0121</v>
      </c>
      <c r="L124" s="11">
        <f t="shared" si="7"/>
        <v>70</v>
      </c>
      <c r="M124" s="11" t="str">
        <f t="shared" si="8"/>
        <v>Romania Pre 1/2/2002</v>
      </c>
      <c r="N124" s="11">
        <f t="shared" si="9"/>
        <v>6</v>
      </c>
      <c r="O124" s="11"/>
      <c r="P124" s="11"/>
    </row>
    <row r="125" spans="1:16" ht="12.5" customHeight="1" x14ac:dyDescent="0.25">
      <c r="A125" s="47">
        <v>122</v>
      </c>
      <c r="B125" s="19" t="s">
        <v>235</v>
      </c>
      <c r="C125" s="21">
        <v>0</v>
      </c>
      <c r="D125" s="21">
        <v>3</v>
      </c>
      <c r="E125" s="21">
        <v>3</v>
      </c>
      <c r="F125" s="21">
        <v>6</v>
      </c>
      <c r="H125" s="7">
        <v>122</v>
      </c>
      <c r="I125" s="20" t="s">
        <v>235</v>
      </c>
      <c r="J125" s="11">
        <f t="shared" si="5"/>
        <v>3</v>
      </c>
      <c r="K125" s="11">
        <f t="shared" si="6"/>
        <v>3.0122</v>
      </c>
      <c r="L125" s="11">
        <f t="shared" si="7"/>
        <v>152</v>
      </c>
      <c r="M125" s="11" t="str">
        <f t="shared" si="8"/>
        <v>Oman</v>
      </c>
      <c r="N125" s="11">
        <f t="shared" si="9"/>
        <v>6</v>
      </c>
      <c r="O125" s="11"/>
      <c r="P125" s="11"/>
    </row>
    <row r="126" spans="1:16" ht="12.5" customHeight="1" x14ac:dyDescent="0.25">
      <c r="A126" s="47">
        <v>123</v>
      </c>
      <c r="B126" s="19" t="s">
        <v>118</v>
      </c>
      <c r="C126" s="9">
        <v>741</v>
      </c>
      <c r="D126" s="9">
        <v>215</v>
      </c>
      <c r="E126" s="9">
        <v>152</v>
      </c>
      <c r="F126" s="9">
        <v>1108</v>
      </c>
      <c r="H126" s="7">
        <v>123</v>
      </c>
      <c r="I126" s="20" t="s">
        <v>118</v>
      </c>
      <c r="J126" s="11">
        <f t="shared" si="5"/>
        <v>215</v>
      </c>
      <c r="K126" s="11">
        <f t="shared" si="6"/>
        <v>215.01230000000001</v>
      </c>
      <c r="L126" s="11">
        <f t="shared" si="7"/>
        <v>28</v>
      </c>
      <c r="M126" s="11" t="str">
        <f t="shared" si="8"/>
        <v>Bahrain</v>
      </c>
      <c r="N126" s="11">
        <f t="shared" si="9"/>
        <v>6</v>
      </c>
      <c r="O126" s="11"/>
      <c r="P126" s="11"/>
    </row>
    <row r="127" spans="1:16" ht="12.5" customHeight="1" x14ac:dyDescent="0.25">
      <c r="A127" s="47">
        <v>124</v>
      </c>
      <c r="B127" s="19" t="s">
        <v>236</v>
      </c>
      <c r="C127" s="21">
        <v>0</v>
      </c>
      <c r="D127" s="21">
        <v>3</v>
      </c>
      <c r="E127" s="21">
        <v>6</v>
      </c>
      <c r="F127" s="21">
        <v>9</v>
      </c>
      <c r="H127" s="7">
        <v>124</v>
      </c>
      <c r="I127" s="20" t="s">
        <v>236</v>
      </c>
      <c r="J127" s="11">
        <f t="shared" si="5"/>
        <v>3</v>
      </c>
      <c r="K127" s="11">
        <f t="shared" si="6"/>
        <v>3.0124</v>
      </c>
      <c r="L127" s="11">
        <f t="shared" si="7"/>
        <v>151</v>
      </c>
      <c r="M127" s="11" t="str">
        <f t="shared" si="8"/>
        <v>Panama</v>
      </c>
      <c r="N127" s="11">
        <f t="shared" si="9"/>
        <v>5</v>
      </c>
      <c r="O127" s="11"/>
      <c r="P127" s="11"/>
    </row>
    <row r="128" spans="1:16" ht="12.5" customHeight="1" x14ac:dyDescent="0.25">
      <c r="A128" s="47">
        <v>125</v>
      </c>
      <c r="B128" s="19" t="s">
        <v>237</v>
      </c>
      <c r="C128" s="9">
        <v>0</v>
      </c>
      <c r="D128" s="9">
        <v>3</v>
      </c>
      <c r="E128" s="9">
        <v>0</v>
      </c>
      <c r="F128" s="9">
        <v>3</v>
      </c>
      <c r="H128" s="7">
        <v>125</v>
      </c>
      <c r="I128" s="20" t="s">
        <v>237</v>
      </c>
      <c r="J128" s="11">
        <f t="shared" si="5"/>
        <v>3</v>
      </c>
      <c r="K128" s="11">
        <f t="shared" si="6"/>
        <v>3.0125000000000002</v>
      </c>
      <c r="L128" s="11">
        <f t="shared" si="7"/>
        <v>150</v>
      </c>
      <c r="M128" s="11" t="str">
        <f t="shared" si="8"/>
        <v>Palestinian Authority</v>
      </c>
      <c r="N128" s="11">
        <f t="shared" si="9"/>
        <v>5</v>
      </c>
      <c r="O128" s="11"/>
      <c r="P128" s="11"/>
    </row>
    <row r="129" spans="1:16" ht="12.5" customHeight="1" x14ac:dyDescent="0.25">
      <c r="A129" s="47">
        <v>126</v>
      </c>
      <c r="B129" s="19" t="s">
        <v>238</v>
      </c>
      <c r="C129" s="21">
        <v>6</v>
      </c>
      <c r="D129" s="21">
        <v>265</v>
      </c>
      <c r="E129" s="21">
        <v>3735</v>
      </c>
      <c r="F129" s="21">
        <v>4006</v>
      </c>
      <c r="H129" s="7">
        <v>126</v>
      </c>
      <c r="I129" s="20" t="s">
        <v>238</v>
      </c>
      <c r="J129" s="11">
        <f t="shared" si="5"/>
        <v>265</v>
      </c>
      <c r="K129" s="11">
        <f t="shared" si="6"/>
        <v>265.01260000000002</v>
      </c>
      <c r="L129" s="11">
        <f t="shared" si="7"/>
        <v>21</v>
      </c>
      <c r="M129" s="11" t="str">
        <f t="shared" si="8"/>
        <v>New Caledonia</v>
      </c>
      <c r="N129" s="11">
        <f t="shared" si="9"/>
        <v>5</v>
      </c>
      <c r="O129" s="11"/>
      <c r="P129" s="11"/>
    </row>
    <row r="130" spans="1:16" ht="12.5" customHeight="1" x14ac:dyDescent="0.25">
      <c r="A130" s="47">
        <v>127</v>
      </c>
      <c r="B130" s="19" t="s">
        <v>409</v>
      </c>
      <c r="C130" s="9">
        <v>0</v>
      </c>
      <c r="D130" s="9">
        <v>75</v>
      </c>
      <c r="E130" s="9">
        <v>59</v>
      </c>
      <c r="F130" s="9">
        <v>134</v>
      </c>
      <c r="H130" s="7">
        <v>127</v>
      </c>
      <c r="I130" s="20" t="s">
        <v>409</v>
      </c>
      <c r="J130" s="11">
        <f t="shared" si="5"/>
        <v>75</v>
      </c>
      <c r="K130" s="11">
        <f t="shared" si="6"/>
        <v>75.012699999999995</v>
      </c>
      <c r="L130" s="11">
        <f t="shared" si="7"/>
        <v>49</v>
      </c>
      <c r="M130" s="11" t="str">
        <f t="shared" si="8"/>
        <v>Montenegro</v>
      </c>
      <c r="N130" s="11">
        <f t="shared" si="9"/>
        <v>5</v>
      </c>
      <c r="O130" s="11"/>
      <c r="P130" s="11"/>
    </row>
    <row r="131" spans="1:16" ht="12.5" customHeight="1" x14ac:dyDescent="0.25">
      <c r="A131" s="47">
        <v>128</v>
      </c>
      <c r="B131" s="19" t="s">
        <v>239</v>
      </c>
      <c r="C131" s="21">
        <v>0</v>
      </c>
      <c r="D131" s="21">
        <v>5</v>
      </c>
      <c r="E131" s="21">
        <v>3</v>
      </c>
      <c r="F131" s="21">
        <v>8</v>
      </c>
      <c r="H131" s="7">
        <v>128</v>
      </c>
      <c r="I131" s="20" t="s">
        <v>239</v>
      </c>
      <c r="J131" s="11">
        <f t="shared" si="5"/>
        <v>5</v>
      </c>
      <c r="K131" s="11">
        <f t="shared" si="6"/>
        <v>5.0128000000000004</v>
      </c>
      <c r="L131" s="11">
        <f t="shared" si="7"/>
        <v>126</v>
      </c>
      <c r="M131" s="11" t="str">
        <f t="shared" si="8"/>
        <v>Mongolia</v>
      </c>
      <c r="N131" s="11">
        <f t="shared" si="9"/>
        <v>5</v>
      </c>
      <c r="O131" s="11"/>
      <c r="P131" s="11"/>
    </row>
    <row r="132" spans="1:16" ht="12.5" customHeight="1" x14ac:dyDescent="0.25">
      <c r="A132" s="47">
        <v>129</v>
      </c>
      <c r="B132" s="19" t="s">
        <v>240</v>
      </c>
      <c r="C132" s="9">
        <v>0</v>
      </c>
      <c r="D132" s="9">
        <v>13</v>
      </c>
      <c r="E132" s="9">
        <v>99</v>
      </c>
      <c r="F132" s="9">
        <v>112</v>
      </c>
      <c r="H132" s="7">
        <v>129</v>
      </c>
      <c r="I132" s="20" t="s">
        <v>240</v>
      </c>
      <c r="J132" s="11">
        <f t="shared" si="5"/>
        <v>13</v>
      </c>
      <c r="K132" s="11">
        <f t="shared" si="6"/>
        <v>13.0129</v>
      </c>
      <c r="L132" s="11">
        <f t="shared" si="7"/>
        <v>98</v>
      </c>
      <c r="M132" s="11" t="str">
        <f t="shared" si="8"/>
        <v>Guatemala</v>
      </c>
      <c r="N132" s="11">
        <f t="shared" si="9"/>
        <v>5</v>
      </c>
      <c r="O132" s="11"/>
      <c r="P132" s="11"/>
    </row>
    <row r="133" spans="1:16" ht="12.5" customHeight="1" x14ac:dyDescent="0.25">
      <c r="A133" s="47">
        <v>130</v>
      </c>
      <c r="B133" s="19" t="s">
        <v>241</v>
      </c>
      <c r="C133" s="21">
        <v>0</v>
      </c>
      <c r="D133" s="21">
        <v>3</v>
      </c>
      <c r="E133" s="21">
        <v>0</v>
      </c>
      <c r="F133" s="21">
        <v>3</v>
      </c>
      <c r="H133" s="7">
        <v>130</v>
      </c>
      <c r="I133" s="20" t="s">
        <v>241</v>
      </c>
      <c r="J133" s="11">
        <f t="shared" ref="J133:J196" si="10">VLOOKUP(H133,$A$4:$F$208,$I$3+2)</f>
        <v>3</v>
      </c>
      <c r="K133" s="11">
        <f t="shared" ref="K133:K196" si="11">J133+0.0001*H133</f>
        <v>3.0129999999999999</v>
      </c>
      <c r="L133" s="11">
        <f t="shared" ref="L133:L196" si="12">RANK(K133,K$4:K$208)</f>
        <v>149</v>
      </c>
      <c r="M133" s="11" t="str">
        <f t="shared" ref="M133:M196" si="13">VLOOKUP(MATCH(H133,L$4:L$208,0),$H$4:$J$208,2)</f>
        <v>Cameroon</v>
      </c>
      <c r="N133" s="11">
        <f t="shared" ref="N133:N196" si="14">VLOOKUP(MATCH(H133,L$4:L$208,0),$H$4:$J$208,3)</f>
        <v>5</v>
      </c>
      <c r="O133" s="11"/>
      <c r="P133" s="11"/>
    </row>
    <row r="134" spans="1:16" ht="12.5" customHeight="1" x14ac:dyDescent="0.25">
      <c r="A134" s="47">
        <v>131</v>
      </c>
      <c r="B134" s="19" t="s">
        <v>242</v>
      </c>
      <c r="C134" s="9">
        <v>7</v>
      </c>
      <c r="D134" s="9">
        <v>110</v>
      </c>
      <c r="E134" s="9">
        <v>271</v>
      </c>
      <c r="F134" s="9">
        <v>388</v>
      </c>
      <c r="H134" s="7">
        <v>131</v>
      </c>
      <c r="I134" s="20" t="s">
        <v>242</v>
      </c>
      <c r="J134" s="11">
        <f t="shared" si="10"/>
        <v>110</v>
      </c>
      <c r="K134" s="11">
        <f t="shared" si="11"/>
        <v>110.01309999999999</v>
      </c>
      <c r="L134" s="11">
        <f t="shared" si="12"/>
        <v>37</v>
      </c>
      <c r="M134" s="11" t="str">
        <f t="shared" si="13"/>
        <v>Burundi</v>
      </c>
      <c r="N134" s="11">
        <f t="shared" si="14"/>
        <v>5</v>
      </c>
      <c r="O134" s="11"/>
      <c r="P134" s="11"/>
    </row>
    <row r="135" spans="1:16" ht="12.5" customHeight="1" x14ac:dyDescent="0.25">
      <c r="A135" s="47">
        <v>132</v>
      </c>
      <c r="B135" s="19" t="s">
        <v>243</v>
      </c>
      <c r="C135" s="21">
        <v>0</v>
      </c>
      <c r="D135" s="21">
        <v>28</v>
      </c>
      <c r="E135" s="21">
        <v>46</v>
      </c>
      <c r="F135" s="21">
        <v>74</v>
      </c>
      <c r="H135" s="7">
        <v>132</v>
      </c>
      <c r="I135" s="20" t="s">
        <v>243</v>
      </c>
      <c r="J135" s="11">
        <f t="shared" si="10"/>
        <v>28</v>
      </c>
      <c r="K135" s="11">
        <f t="shared" si="11"/>
        <v>28.013200000000001</v>
      </c>
      <c r="L135" s="11">
        <f t="shared" si="12"/>
        <v>73</v>
      </c>
      <c r="M135" s="11" t="str">
        <f t="shared" si="13"/>
        <v>Zaire</v>
      </c>
      <c r="N135" s="11">
        <f t="shared" si="14"/>
        <v>3</v>
      </c>
      <c r="O135" s="11"/>
      <c r="P135" s="11"/>
    </row>
    <row r="136" spans="1:16" ht="12.5" customHeight="1" x14ac:dyDescent="0.25">
      <c r="A136" s="47">
        <v>133</v>
      </c>
      <c r="B136" s="19" t="s">
        <v>244</v>
      </c>
      <c r="C136" s="9">
        <v>0</v>
      </c>
      <c r="D136" s="9">
        <v>21</v>
      </c>
      <c r="E136" s="9">
        <v>10</v>
      </c>
      <c r="F136" s="9">
        <v>31</v>
      </c>
      <c r="H136" s="7">
        <v>133</v>
      </c>
      <c r="I136" s="20" t="s">
        <v>244</v>
      </c>
      <c r="J136" s="11">
        <f t="shared" si="10"/>
        <v>21</v>
      </c>
      <c r="K136" s="11">
        <f t="shared" si="11"/>
        <v>21.013300000000001</v>
      </c>
      <c r="L136" s="11">
        <f t="shared" si="12"/>
        <v>78</v>
      </c>
      <c r="M136" s="11" t="str">
        <f t="shared" si="13"/>
        <v>Yugoslavia, Fed Republic Of</v>
      </c>
      <c r="N136" s="11">
        <f t="shared" si="14"/>
        <v>3</v>
      </c>
      <c r="O136" s="11"/>
      <c r="P136" s="11"/>
    </row>
    <row r="137" spans="1:16" ht="12.5" customHeight="1" x14ac:dyDescent="0.25">
      <c r="A137" s="47">
        <v>134</v>
      </c>
      <c r="B137" s="19" t="s">
        <v>245</v>
      </c>
      <c r="C137" s="21">
        <v>0</v>
      </c>
      <c r="D137" s="21">
        <v>6</v>
      </c>
      <c r="E137" s="21">
        <v>67</v>
      </c>
      <c r="F137" s="21">
        <v>73</v>
      </c>
      <c r="H137" s="7">
        <v>134</v>
      </c>
      <c r="I137" s="20" t="s">
        <v>245</v>
      </c>
      <c r="J137" s="11">
        <f t="shared" si="10"/>
        <v>6</v>
      </c>
      <c r="K137" s="11">
        <f t="shared" si="11"/>
        <v>6.0133999999999999</v>
      </c>
      <c r="L137" s="11">
        <f t="shared" si="12"/>
        <v>122</v>
      </c>
      <c r="M137" s="11" t="str">
        <f t="shared" si="13"/>
        <v>Vietnam, South</v>
      </c>
      <c r="N137" s="11">
        <f t="shared" si="14"/>
        <v>3</v>
      </c>
      <c r="O137" s="11"/>
      <c r="P137" s="11"/>
    </row>
    <row r="138" spans="1:16" ht="12.5" customHeight="1" x14ac:dyDescent="0.25">
      <c r="A138" s="47">
        <v>135</v>
      </c>
      <c r="B138" s="19" t="s">
        <v>246</v>
      </c>
      <c r="C138" s="9">
        <v>322</v>
      </c>
      <c r="D138" s="9">
        <v>1315</v>
      </c>
      <c r="E138" s="9">
        <v>3310</v>
      </c>
      <c r="F138" s="9">
        <v>4947</v>
      </c>
      <c r="H138" s="7">
        <v>135</v>
      </c>
      <c r="I138" s="20" t="s">
        <v>246</v>
      </c>
      <c r="J138" s="11">
        <f t="shared" si="10"/>
        <v>1315</v>
      </c>
      <c r="K138" s="11">
        <f t="shared" si="11"/>
        <v>1315.0135</v>
      </c>
      <c r="L138" s="11">
        <f t="shared" si="12"/>
        <v>6</v>
      </c>
      <c r="M138" s="11" t="str">
        <f t="shared" si="13"/>
        <v>Vanuatu</v>
      </c>
      <c r="N138" s="11">
        <f t="shared" si="14"/>
        <v>3</v>
      </c>
      <c r="O138" s="11"/>
      <c r="P138" s="11"/>
    </row>
    <row r="139" spans="1:16" ht="12.5" customHeight="1" x14ac:dyDescent="0.25">
      <c r="A139" s="47">
        <v>136</v>
      </c>
      <c r="B139" s="19" t="s">
        <v>247</v>
      </c>
      <c r="C139" s="21">
        <v>3</v>
      </c>
      <c r="D139" s="21">
        <v>5</v>
      </c>
      <c r="E139" s="21">
        <v>8</v>
      </c>
      <c r="F139" s="21">
        <v>16</v>
      </c>
      <c r="H139" s="7">
        <v>136</v>
      </c>
      <c r="I139" s="20" t="s">
        <v>247</v>
      </c>
      <c r="J139" s="11">
        <f t="shared" si="10"/>
        <v>5</v>
      </c>
      <c r="K139" s="11">
        <f t="shared" si="11"/>
        <v>5.0136000000000003</v>
      </c>
      <c r="L139" s="11">
        <f t="shared" si="12"/>
        <v>125</v>
      </c>
      <c r="M139" s="11" t="str">
        <f t="shared" si="13"/>
        <v>Uruguay</v>
      </c>
      <c r="N139" s="11">
        <f t="shared" si="14"/>
        <v>3</v>
      </c>
      <c r="O139" s="11"/>
      <c r="P139" s="11"/>
    </row>
    <row r="140" spans="1:16" ht="12.5" customHeight="1" x14ac:dyDescent="0.25">
      <c r="A140" s="47">
        <v>137</v>
      </c>
      <c r="B140" s="19" t="s">
        <v>248</v>
      </c>
      <c r="C140" s="9">
        <v>0</v>
      </c>
      <c r="D140" s="9">
        <v>5</v>
      </c>
      <c r="E140" s="9">
        <v>0</v>
      </c>
      <c r="F140" s="9">
        <v>5</v>
      </c>
      <c r="H140" s="7">
        <v>137</v>
      </c>
      <c r="I140" s="20" t="s">
        <v>248</v>
      </c>
      <c r="J140" s="11">
        <f t="shared" si="10"/>
        <v>5</v>
      </c>
      <c r="K140" s="11">
        <f t="shared" si="11"/>
        <v>5.0137</v>
      </c>
      <c r="L140" s="11">
        <f t="shared" si="12"/>
        <v>124</v>
      </c>
      <c r="M140" s="11" t="str">
        <f t="shared" si="13"/>
        <v>Turkmenistan</v>
      </c>
      <c r="N140" s="11">
        <f t="shared" si="14"/>
        <v>3</v>
      </c>
      <c r="O140" s="11"/>
      <c r="P140" s="11"/>
    </row>
    <row r="141" spans="1:16" ht="12.5" customHeight="1" x14ac:dyDescent="0.25">
      <c r="A141" s="47">
        <v>138</v>
      </c>
      <c r="B141" s="19" t="s">
        <v>249</v>
      </c>
      <c r="C141" s="21">
        <v>18</v>
      </c>
      <c r="D141" s="21">
        <v>12</v>
      </c>
      <c r="E141" s="21">
        <v>5</v>
      </c>
      <c r="F141" s="21">
        <v>35</v>
      </c>
      <c r="H141" s="7">
        <v>138</v>
      </c>
      <c r="I141" s="20" t="s">
        <v>249</v>
      </c>
      <c r="J141" s="11">
        <f t="shared" si="10"/>
        <v>12</v>
      </c>
      <c r="K141" s="11">
        <f t="shared" si="11"/>
        <v>12.0138</v>
      </c>
      <c r="L141" s="11">
        <f t="shared" si="12"/>
        <v>100</v>
      </c>
      <c r="M141" s="11" t="str">
        <f t="shared" si="13"/>
        <v>Trinidad And Tobago</v>
      </c>
      <c r="N141" s="11">
        <f t="shared" si="14"/>
        <v>3</v>
      </c>
      <c r="O141" s="11"/>
      <c r="P141" s="11"/>
    </row>
    <row r="142" spans="1:16" ht="12.5" customHeight="1" x14ac:dyDescent="0.25">
      <c r="A142" s="47">
        <v>139</v>
      </c>
      <c r="B142" s="19" t="s">
        <v>250</v>
      </c>
      <c r="C142" s="9">
        <v>0</v>
      </c>
      <c r="D142" s="9">
        <v>3</v>
      </c>
      <c r="E142" s="9">
        <v>9</v>
      </c>
      <c r="F142" s="9">
        <v>12</v>
      </c>
      <c r="H142" s="7">
        <v>139</v>
      </c>
      <c r="I142" s="20" t="s">
        <v>250</v>
      </c>
      <c r="J142" s="11">
        <f t="shared" si="10"/>
        <v>3</v>
      </c>
      <c r="K142" s="11">
        <f t="shared" si="11"/>
        <v>3.0139</v>
      </c>
      <c r="L142" s="11">
        <f t="shared" si="12"/>
        <v>148</v>
      </c>
      <c r="M142" s="11" t="str">
        <f t="shared" si="13"/>
        <v>Timor, East</v>
      </c>
      <c r="N142" s="11">
        <f t="shared" si="14"/>
        <v>3</v>
      </c>
      <c r="O142" s="11"/>
      <c r="P142" s="11"/>
    </row>
    <row r="143" spans="1:16" ht="12.5" customHeight="1" x14ac:dyDescent="0.25">
      <c r="A143" s="47">
        <v>140</v>
      </c>
      <c r="B143" s="19" t="s">
        <v>251</v>
      </c>
      <c r="C143" s="21">
        <v>0</v>
      </c>
      <c r="D143" s="21">
        <v>52</v>
      </c>
      <c r="E143" s="21">
        <v>37</v>
      </c>
      <c r="F143" s="21">
        <v>89</v>
      </c>
      <c r="H143" s="7">
        <v>140</v>
      </c>
      <c r="I143" s="20" t="s">
        <v>251</v>
      </c>
      <c r="J143" s="11">
        <f t="shared" si="10"/>
        <v>52</v>
      </c>
      <c r="K143" s="11">
        <f t="shared" si="11"/>
        <v>52.014000000000003</v>
      </c>
      <c r="L143" s="11">
        <f t="shared" si="12"/>
        <v>60</v>
      </c>
      <c r="M143" s="11" t="str">
        <f t="shared" si="13"/>
        <v>Tibet (So Stated)</v>
      </c>
      <c r="N143" s="11">
        <f t="shared" si="14"/>
        <v>3</v>
      </c>
      <c r="O143" s="11"/>
      <c r="P143" s="11"/>
    </row>
    <row r="144" spans="1:16" ht="12.5" customHeight="1" x14ac:dyDescent="0.25">
      <c r="A144" s="47">
        <v>141</v>
      </c>
      <c r="B144" s="19" t="s">
        <v>252</v>
      </c>
      <c r="C144" s="9">
        <v>0</v>
      </c>
      <c r="D144" s="9">
        <v>1460</v>
      </c>
      <c r="E144" s="9">
        <v>2934</v>
      </c>
      <c r="F144" s="9">
        <v>4394</v>
      </c>
      <c r="H144" s="7">
        <v>141</v>
      </c>
      <c r="I144" s="20" t="s">
        <v>252</v>
      </c>
      <c r="J144" s="11">
        <f t="shared" si="10"/>
        <v>1460</v>
      </c>
      <c r="K144" s="11">
        <f t="shared" si="11"/>
        <v>1460.0141000000001</v>
      </c>
      <c r="L144" s="11">
        <f t="shared" si="12"/>
        <v>5</v>
      </c>
      <c r="M144" s="11" t="str">
        <f t="shared" si="13"/>
        <v>Tajikistan</v>
      </c>
      <c r="N144" s="11">
        <f t="shared" si="14"/>
        <v>3</v>
      </c>
      <c r="O144" s="11"/>
      <c r="P144" s="11"/>
    </row>
    <row r="145" spans="1:16" ht="12.5" customHeight="1" x14ac:dyDescent="0.25">
      <c r="A145" s="47">
        <v>142</v>
      </c>
      <c r="B145" s="19" t="s">
        <v>253</v>
      </c>
      <c r="C145" s="21">
        <v>0</v>
      </c>
      <c r="D145" s="21">
        <v>63</v>
      </c>
      <c r="E145" s="21">
        <v>44</v>
      </c>
      <c r="F145" s="21">
        <v>107</v>
      </c>
      <c r="H145" s="7">
        <v>142</v>
      </c>
      <c r="I145" s="20" t="s">
        <v>253</v>
      </c>
      <c r="J145" s="11">
        <f t="shared" si="10"/>
        <v>63</v>
      </c>
      <c r="K145" s="11">
        <f t="shared" si="11"/>
        <v>63.014200000000002</v>
      </c>
      <c r="L145" s="11">
        <f t="shared" si="12"/>
        <v>53</v>
      </c>
      <c r="M145" s="11" t="str">
        <f t="shared" si="13"/>
        <v>St Vincent &amp; The Grenadines</v>
      </c>
      <c r="N145" s="11">
        <f t="shared" si="14"/>
        <v>3</v>
      </c>
      <c r="O145" s="11"/>
      <c r="P145" s="11"/>
    </row>
    <row r="146" spans="1:16" ht="12.5" customHeight="1" x14ac:dyDescent="0.25">
      <c r="A146" s="47">
        <v>143</v>
      </c>
      <c r="B146" s="19" t="s">
        <v>254</v>
      </c>
      <c r="C146" s="9">
        <v>0</v>
      </c>
      <c r="D146" s="9">
        <v>17</v>
      </c>
      <c r="E146" s="9">
        <v>17</v>
      </c>
      <c r="F146" s="9">
        <v>34</v>
      </c>
      <c r="H146" s="7">
        <v>143</v>
      </c>
      <c r="I146" s="20" t="s">
        <v>254</v>
      </c>
      <c r="J146" s="11">
        <f t="shared" si="10"/>
        <v>17</v>
      </c>
      <c r="K146" s="11">
        <f t="shared" si="11"/>
        <v>17.014299999999999</v>
      </c>
      <c r="L146" s="11">
        <f t="shared" si="12"/>
        <v>87</v>
      </c>
      <c r="M146" s="11" t="str">
        <f t="shared" si="13"/>
        <v>Solomon Islands</v>
      </c>
      <c r="N146" s="11">
        <f t="shared" si="14"/>
        <v>3</v>
      </c>
      <c r="O146" s="11"/>
      <c r="P146" s="11"/>
    </row>
    <row r="147" spans="1:16" ht="12.5" customHeight="1" x14ac:dyDescent="0.25">
      <c r="A147" s="47">
        <v>144</v>
      </c>
      <c r="B147" s="19" t="s">
        <v>255</v>
      </c>
      <c r="C147" s="21">
        <v>0</v>
      </c>
      <c r="D147" s="21">
        <v>3</v>
      </c>
      <c r="E147" s="21">
        <v>0</v>
      </c>
      <c r="F147" s="21">
        <v>3</v>
      </c>
      <c r="H147" s="7">
        <v>144</v>
      </c>
      <c r="I147" s="20" t="s">
        <v>255</v>
      </c>
      <c r="J147" s="11">
        <f t="shared" si="10"/>
        <v>3</v>
      </c>
      <c r="K147" s="11">
        <f t="shared" si="11"/>
        <v>3.0144000000000002</v>
      </c>
      <c r="L147" s="11">
        <f t="shared" si="12"/>
        <v>147</v>
      </c>
      <c r="M147" s="11" t="str">
        <f t="shared" si="13"/>
        <v>Seychelles</v>
      </c>
      <c r="N147" s="11">
        <f t="shared" si="14"/>
        <v>3</v>
      </c>
      <c r="O147" s="11"/>
      <c r="P147" s="11"/>
    </row>
    <row r="148" spans="1:16" ht="12.5" customHeight="1" x14ac:dyDescent="0.25">
      <c r="A148" s="47">
        <v>145</v>
      </c>
      <c r="B148" s="19" t="s">
        <v>256</v>
      </c>
      <c r="C148" s="9">
        <v>0</v>
      </c>
      <c r="D148" s="9">
        <v>7</v>
      </c>
      <c r="E148" s="9">
        <v>120</v>
      </c>
      <c r="F148" s="9">
        <v>127</v>
      </c>
      <c r="H148" s="7">
        <v>145</v>
      </c>
      <c r="I148" s="20" t="s">
        <v>256</v>
      </c>
      <c r="J148" s="11">
        <f t="shared" si="10"/>
        <v>7</v>
      </c>
      <c r="K148" s="11">
        <f t="shared" si="11"/>
        <v>7.0145</v>
      </c>
      <c r="L148" s="11">
        <f t="shared" si="12"/>
        <v>116</v>
      </c>
      <c r="M148" s="11" t="str">
        <f t="shared" si="13"/>
        <v>Senegal</v>
      </c>
      <c r="N148" s="11">
        <f t="shared" si="14"/>
        <v>3</v>
      </c>
      <c r="O148" s="11"/>
      <c r="P148" s="11"/>
    </row>
    <row r="149" spans="1:16" ht="12.5" customHeight="1" x14ac:dyDescent="0.25">
      <c r="A149" s="47">
        <v>146</v>
      </c>
      <c r="B149" s="19" t="s">
        <v>410</v>
      </c>
      <c r="C149" s="21">
        <v>10</v>
      </c>
      <c r="D149" s="21">
        <v>31</v>
      </c>
      <c r="E149" s="21">
        <v>0</v>
      </c>
      <c r="F149" s="21">
        <v>41</v>
      </c>
      <c r="H149" s="7">
        <v>146</v>
      </c>
      <c r="I149" s="20" t="s">
        <v>410</v>
      </c>
      <c r="J149" s="11">
        <f t="shared" si="10"/>
        <v>31</v>
      </c>
      <c r="K149" s="11">
        <f t="shared" si="11"/>
        <v>31.014600000000002</v>
      </c>
      <c r="L149" s="11">
        <f t="shared" si="12"/>
        <v>68</v>
      </c>
      <c r="M149" s="11" t="str">
        <f t="shared" si="13"/>
        <v>Rwanda</v>
      </c>
      <c r="N149" s="11">
        <f t="shared" si="14"/>
        <v>3</v>
      </c>
      <c r="O149" s="11"/>
      <c r="P149" s="11"/>
    </row>
    <row r="150" spans="1:16" ht="12.5" customHeight="1" x14ac:dyDescent="0.25">
      <c r="A150" s="47">
        <v>147</v>
      </c>
      <c r="B150" s="19" t="s">
        <v>257</v>
      </c>
      <c r="C150" s="9">
        <v>0</v>
      </c>
      <c r="D150" s="9">
        <v>0</v>
      </c>
      <c r="E150" s="9">
        <v>3</v>
      </c>
      <c r="F150" s="9">
        <v>3</v>
      </c>
      <c r="H150" s="7">
        <v>147</v>
      </c>
      <c r="I150" s="20" t="s">
        <v>257</v>
      </c>
      <c r="J150" s="11">
        <f t="shared" si="10"/>
        <v>0</v>
      </c>
      <c r="K150" s="11">
        <f t="shared" si="11"/>
        <v>1.4700000000000001E-2</v>
      </c>
      <c r="L150" s="11">
        <f t="shared" si="12"/>
        <v>198</v>
      </c>
      <c r="M150" s="11" t="str">
        <f t="shared" si="13"/>
        <v>Puerto Rico</v>
      </c>
      <c r="N150" s="11">
        <f t="shared" si="14"/>
        <v>3</v>
      </c>
      <c r="O150" s="11"/>
      <c r="P150" s="11"/>
    </row>
    <row r="151" spans="1:16" ht="12.5" customHeight="1" x14ac:dyDescent="0.25">
      <c r="A151" s="47">
        <v>148</v>
      </c>
      <c r="B151" s="19" t="s">
        <v>258</v>
      </c>
      <c r="C151" s="21">
        <v>0</v>
      </c>
      <c r="D151" s="21">
        <v>26</v>
      </c>
      <c r="E151" s="21">
        <v>12</v>
      </c>
      <c r="F151" s="21">
        <v>38</v>
      </c>
      <c r="H151" s="7">
        <v>148</v>
      </c>
      <c r="I151" s="20" t="s">
        <v>258</v>
      </c>
      <c r="J151" s="11">
        <f t="shared" si="10"/>
        <v>26</v>
      </c>
      <c r="K151" s="11">
        <f t="shared" si="11"/>
        <v>26.014800000000001</v>
      </c>
      <c r="L151" s="11">
        <f t="shared" si="12"/>
        <v>74</v>
      </c>
      <c r="M151" s="11" t="str">
        <f t="shared" si="13"/>
        <v>Paraguay</v>
      </c>
      <c r="N151" s="11">
        <f t="shared" si="14"/>
        <v>3</v>
      </c>
      <c r="O151" s="11"/>
      <c r="P151" s="11"/>
    </row>
    <row r="152" spans="1:16" ht="12.5" customHeight="1" x14ac:dyDescent="0.25">
      <c r="A152" s="47">
        <v>149</v>
      </c>
      <c r="B152" s="19" t="s">
        <v>259</v>
      </c>
      <c r="C152" s="9">
        <v>0</v>
      </c>
      <c r="D152" s="9">
        <v>6</v>
      </c>
      <c r="E152" s="9">
        <v>3</v>
      </c>
      <c r="F152" s="9">
        <v>9</v>
      </c>
      <c r="H152" s="7">
        <v>149</v>
      </c>
      <c r="I152" s="20" t="s">
        <v>259</v>
      </c>
      <c r="J152" s="11">
        <f t="shared" si="10"/>
        <v>6</v>
      </c>
      <c r="K152" s="11">
        <f t="shared" si="11"/>
        <v>6.0148999999999999</v>
      </c>
      <c r="L152" s="11">
        <f t="shared" si="12"/>
        <v>121</v>
      </c>
      <c r="M152" s="11" t="str">
        <f t="shared" si="13"/>
        <v>Nicaragua</v>
      </c>
      <c r="N152" s="11">
        <f t="shared" si="14"/>
        <v>3</v>
      </c>
      <c r="O152" s="11"/>
      <c r="P152" s="11"/>
    </row>
    <row r="153" spans="1:16" ht="12.5" customHeight="1" x14ac:dyDescent="0.25">
      <c r="A153" s="47">
        <v>150</v>
      </c>
      <c r="B153" s="19" t="s">
        <v>260</v>
      </c>
      <c r="C153" s="21">
        <v>0</v>
      </c>
      <c r="D153" s="21">
        <v>125</v>
      </c>
      <c r="E153" s="21">
        <v>107</v>
      </c>
      <c r="F153" s="21">
        <v>232</v>
      </c>
      <c r="H153" s="7">
        <v>150</v>
      </c>
      <c r="I153" s="20" t="s">
        <v>260</v>
      </c>
      <c r="J153" s="11">
        <f t="shared" si="10"/>
        <v>125</v>
      </c>
      <c r="K153" s="11">
        <f t="shared" si="11"/>
        <v>125.015</v>
      </c>
      <c r="L153" s="11">
        <f t="shared" si="12"/>
        <v>35</v>
      </c>
      <c r="M153" s="11" t="str">
        <f t="shared" si="13"/>
        <v>Nauru</v>
      </c>
      <c r="N153" s="11">
        <f t="shared" si="14"/>
        <v>3</v>
      </c>
      <c r="O153" s="11"/>
      <c r="P153" s="11"/>
    </row>
    <row r="154" spans="1:16" ht="12.5" customHeight="1" x14ac:dyDescent="0.25">
      <c r="A154" s="47">
        <v>151</v>
      </c>
      <c r="B154" s="19" t="s">
        <v>261</v>
      </c>
      <c r="C154" s="9">
        <v>3</v>
      </c>
      <c r="D154" s="9">
        <v>3</v>
      </c>
      <c r="E154" s="9">
        <v>3</v>
      </c>
      <c r="F154" s="9">
        <v>9</v>
      </c>
      <c r="H154" s="7">
        <v>151</v>
      </c>
      <c r="I154" s="20" t="s">
        <v>261</v>
      </c>
      <c r="J154" s="11">
        <f t="shared" si="10"/>
        <v>3</v>
      </c>
      <c r="K154" s="11">
        <f t="shared" si="11"/>
        <v>3.0150999999999999</v>
      </c>
      <c r="L154" s="11">
        <f t="shared" si="12"/>
        <v>146</v>
      </c>
      <c r="M154" s="11" t="str">
        <f t="shared" si="13"/>
        <v>Namibia</v>
      </c>
      <c r="N154" s="11">
        <f t="shared" si="14"/>
        <v>3</v>
      </c>
      <c r="O154" s="11"/>
      <c r="P154" s="11"/>
    </row>
    <row r="155" spans="1:16" ht="12.5" customHeight="1" x14ac:dyDescent="0.25">
      <c r="A155" s="47">
        <v>152</v>
      </c>
      <c r="B155" s="19" t="s">
        <v>411</v>
      </c>
      <c r="C155" s="21">
        <v>0</v>
      </c>
      <c r="D155" s="21">
        <v>0</v>
      </c>
      <c r="E155" s="21">
        <v>3</v>
      </c>
      <c r="F155" s="21">
        <v>3</v>
      </c>
      <c r="H155" s="7">
        <v>152</v>
      </c>
      <c r="I155" s="20" t="s">
        <v>411</v>
      </c>
      <c r="J155" s="11">
        <f t="shared" si="10"/>
        <v>0</v>
      </c>
      <c r="K155" s="11">
        <f t="shared" si="11"/>
        <v>1.52E-2</v>
      </c>
      <c r="L155" s="11">
        <f t="shared" si="12"/>
        <v>197</v>
      </c>
      <c r="M155" s="11" t="str">
        <f t="shared" si="13"/>
        <v>Mozambique</v>
      </c>
      <c r="N155" s="11">
        <f t="shared" si="14"/>
        <v>3</v>
      </c>
      <c r="O155" s="11"/>
      <c r="P155" s="11"/>
    </row>
    <row r="156" spans="1:16" ht="12.5" customHeight="1" x14ac:dyDescent="0.25">
      <c r="A156" s="47">
        <v>153</v>
      </c>
      <c r="B156" s="19" t="s">
        <v>262</v>
      </c>
      <c r="C156" s="9">
        <v>0</v>
      </c>
      <c r="D156" s="9">
        <v>17</v>
      </c>
      <c r="E156" s="9">
        <v>3</v>
      </c>
      <c r="F156" s="9">
        <v>20</v>
      </c>
      <c r="H156" s="7">
        <v>153</v>
      </c>
      <c r="I156" s="20" t="s">
        <v>262</v>
      </c>
      <c r="J156" s="11">
        <f t="shared" si="10"/>
        <v>17</v>
      </c>
      <c r="K156" s="11">
        <f t="shared" si="11"/>
        <v>17.0153</v>
      </c>
      <c r="L156" s="11">
        <f t="shared" si="12"/>
        <v>86</v>
      </c>
      <c r="M156" s="11" t="str">
        <f t="shared" si="13"/>
        <v>Malta</v>
      </c>
      <c r="N156" s="11">
        <f t="shared" si="14"/>
        <v>3</v>
      </c>
      <c r="O156" s="11"/>
      <c r="P156" s="11"/>
    </row>
    <row r="157" spans="1:16" ht="12.5" customHeight="1" x14ac:dyDescent="0.25">
      <c r="A157" s="47">
        <v>154</v>
      </c>
      <c r="B157" s="19" t="s">
        <v>263</v>
      </c>
      <c r="C157" s="21">
        <v>17</v>
      </c>
      <c r="D157" s="21">
        <v>56</v>
      </c>
      <c r="E157" s="21">
        <v>311</v>
      </c>
      <c r="F157" s="21">
        <v>384</v>
      </c>
      <c r="H157" s="7">
        <v>154</v>
      </c>
      <c r="I157" s="20" t="s">
        <v>263</v>
      </c>
      <c r="J157" s="11">
        <f t="shared" si="10"/>
        <v>56</v>
      </c>
      <c r="K157" s="11">
        <f t="shared" si="11"/>
        <v>56.0154</v>
      </c>
      <c r="L157" s="11">
        <f t="shared" si="12"/>
        <v>57</v>
      </c>
      <c r="M157" s="11" t="str">
        <f t="shared" si="13"/>
        <v>Mali</v>
      </c>
      <c r="N157" s="11">
        <f t="shared" si="14"/>
        <v>3</v>
      </c>
      <c r="O157" s="11"/>
      <c r="P157" s="11"/>
    </row>
    <row r="158" spans="1:16" ht="12.5" customHeight="1" x14ac:dyDescent="0.25">
      <c r="A158" s="47">
        <v>155</v>
      </c>
      <c r="B158" s="19" t="s">
        <v>264</v>
      </c>
      <c r="C158" s="9">
        <v>0</v>
      </c>
      <c r="D158" s="9">
        <v>62</v>
      </c>
      <c r="E158" s="9">
        <v>27</v>
      </c>
      <c r="F158" s="9">
        <v>89</v>
      </c>
      <c r="H158" s="7">
        <v>155</v>
      </c>
      <c r="I158" s="20" t="s">
        <v>264</v>
      </c>
      <c r="J158" s="11">
        <f t="shared" si="10"/>
        <v>62</v>
      </c>
      <c r="K158" s="11">
        <f t="shared" si="11"/>
        <v>62.015500000000003</v>
      </c>
      <c r="L158" s="11">
        <f t="shared" si="12"/>
        <v>54</v>
      </c>
      <c r="M158" s="11" t="str">
        <f t="shared" si="13"/>
        <v>Maldives</v>
      </c>
      <c r="N158" s="11">
        <f t="shared" si="14"/>
        <v>3</v>
      </c>
      <c r="O158" s="11"/>
      <c r="P158" s="11"/>
    </row>
    <row r="159" spans="1:16" ht="12.5" customHeight="1" x14ac:dyDescent="0.25">
      <c r="A159" s="47">
        <v>156</v>
      </c>
      <c r="B159" s="19" t="s">
        <v>265</v>
      </c>
      <c r="C159" s="21">
        <v>0</v>
      </c>
      <c r="D159" s="21">
        <v>3</v>
      </c>
      <c r="E159" s="21">
        <v>0</v>
      </c>
      <c r="F159" s="21">
        <v>3</v>
      </c>
      <c r="H159" s="7">
        <v>156</v>
      </c>
      <c r="I159" s="20" t="s">
        <v>265</v>
      </c>
      <c r="J159" s="11">
        <f t="shared" si="10"/>
        <v>3</v>
      </c>
      <c r="K159" s="11">
        <f t="shared" si="11"/>
        <v>3.0156000000000001</v>
      </c>
      <c r="L159" s="11">
        <f t="shared" si="12"/>
        <v>145</v>
      </c>
      <c r="M159" s="11" t="str">
        <f t="shared" si="13"/>
        <v>Malawi</v>
      </c>
      <c r="N159" s="11">
        <f t="shared" si="14"/>
        <v>3</v>
      </c>
      <c r="O159" s="11"/>
      <c r="P159" s="11"/>
    </row>
    <row r="160" spans="1:16" ht="12.5" customHeight="1" x14ac:dyDescent="0.25">
      <c r="A160" s="47">
        <v>157</v>
      </c>
      <c r="B160" s="19" t="s">
        <v>266</v>
      </c>
      <c r="C160" s="9">
        <v>0</v>
      </c>
      <c r="D160" s="9">
        <v>33</v>
      </c>
      <c r="E160" s="9">
        <v>7</v>
      </c>
      <c r="F160" s="9">
        <v>40</v>
      </c>
      <c r="H160" s="7">
        <v>157</v>
      </c>
      <c r="I160" s="20" t="s">
        <v>266</v>
      </c>
      <c r="J160" s="11">
        <f t="shared" si="10"/>
        <v>33</v>
      </c>
      <c r="K160" s="11">
        <f t="shared" si="11"/>
        <v>33.015700000000002</v>
      </c>
      <c r="L160" s="11">
        <f t="shared" si="12"/>
        <v>67</v>
      </c>
      <c r="M160" s="11" t="str">
        <f t="shared" si="13"/>
        <v>Madagascar</v>
      </c>
      <c r="N160" s="11">
        <f t="shared" si="14"/>
        <v>3</v>
      </c>
      <c r="O160" s="11"/>
      <c r="P160" s="11"/>
    </row>
    <row r="161" spans="1:16" ht="12.5" customHeight="1" x14ac:dyDescent="0.25">
      <c r="A161" s="47">
        <v>158</v>
      </c>
      <c r="B161" s="19" t="s">
        <v>267</v>
      </c>
      <c r="C161" s="21">
        <v>0</v>
      </c>
      <c r="D161" s="21">
        <v>3</v>
      </c>
      <c r="E161" s="21">
        <v>3</v>
      </c>
      <c r="F161" s="21">
        <v>6</v>
      </c>
      <c r="H161" s="7">
        <v>158</v>
      </c>
      <c r="I161" s="20" t="s">
        <v>267</v>
      </c>
      <c r="J161" s="11">
        <f t="shared" si="10"/>
        <v>3</v>
      </c>
      <c r="K161" s="11">
        <f t="shared" si="11"/>
        <v>3.0158</v>
      </c>
      <c r="L161" s="11">
        <f t="shared" si="12"/>
        <v>144</v>
      </c>
      <c r="M161" s="11" t="str">
        <f t="shared" si="13"/>
        <v>Macau Special Admin Region</v>
      </c>
      <c r="N161" s="11">
        <f t="shared" si="14"/>
        <v>3</v>
      </c>
      <c r="O161" s="11"/>
      <c r="P161" s="11"/>
    </row>
    <row r="162" spans="1:16" ht="12.5" customHeight="1" x14ac:dyDescent="0.25">
      <c r="A162" s="47">
        <v>159</v>
      </c>
      <c r="B162" s="19" t="s">
        <v>268</v>
      </c>
      <c r="C162" s="9">
        <v>3</v>
      </c>
      <c r="D162" s="9">
        <v>14</v>
      </c>
      <c r="E162" s="9">
        <v>0</v>
      </c>
      <c r="F162" s="9">
        <v>17</v>
      </c>
      <c r="H162" s="7">
        <v>159</v>
      </c>
      <c r="I162" s="20" t="s">
        <v>268</v>
      </c>
      <c r="J162" s="11">
        <f t="shared" si="10"/>
        <v>14</v>
      </c>
      <c r="K162" s="11">
        <f t="shared" si="11"/>
        <v>14.0159</v>
      </c>
      <c r="L162" s="11">
        <f t="shared" si="12"/>
        <v>94</v>
      </c>
      <c r="M162" s="11" t="str">
        <f t="shared" si="13"/>
        <v>Macau</v>
      </c>
      <c r="N162" s="11">
        <f t="shared" si="14"/>
        <v>3</v>
      </c>
      <c r="O162" s="11"/>
      <c r="P162" s="11"/>
    </row>
    <row r="163" spans="1:16" ht="12.5" customHeight="1" x14ac:dyDescent="0.25">
      <c r="A163" s="47">
        <v>160</v>
      </c>
      <c r="B163" s="19" t="s">
        <v>269</v>
      </c>
      <c r="C163" s="21">
        <v>0</v>
      </c>
      <c r="D163" s="21">
        <v>179</v>
      </c>
      <c r="E163" s="21">
        <v>535</v>
      </c>
      <c r="F163" s="21">
        <v>714</v>
      </c>
      <c r="H163" s="7">
        <v>160</v>
      </c>
      <c r="I163" s="20" t="s">
        <v>269</v>
      </c>
      <c r="J163" s="11">
        <f t="shared" si="10"/>
        <v>179</v>
      </c>
      <c r="K163" s="11">
        <f t="shared" si="11"/>
        <v>179.01599999999999</v>
      </c>
      <c r="L163" s="11">
        <f t="shared" si="12"/>
        <v>30</v>
      </c>
      <c r="M163" s="11" t="str">
        <f t="shared" si="13"/>
        <v>Latvia</v>
      </c>
      <c r="N163" s="11">
        <f t="shared" si="14"/>
        <v>3</v>
      </c>
      <c r="O163" s="11"/>
      <c r="P163" s="11"/>
    </row>
    <row r="164" spans="1:16" ht="12.5" customHeight="1" x14ac:dyDescent="0.25">
      <c r="A164" s="47">
        <v>161</v>
      </c>
      <c r="B164" s="19" t="s">
        <v>270</v>
      </c>
      <c r="C164" s="9">
        <v>0</v>
      </c>
      <c r="D164" s="9">
        <v>17</v>
      </c>
      <c r="E164" s="9">
        <v>6</v>
      </c>
      <c r="F164" s="9">
        <v>23</v>
      </c>
      <c r="H164" s="7">
        <v>161</v>
      </c>
      <c r="I164" s="20" t="s">
        <v>270</v>
      </c>
      <c r="J164" s="11">
        <f t="shared" si="10"/>
        <v>17</v>
      </c>
      <c r="K164" s="11">
        <f t="shared" si="11"/>
        <v>17.016100000000002</v>
      </c>
      <c r="L164" s="11">
        <f t="shared" si="12"/>
        <v>85</v>
      </c>
      <c r="M164" s="11" t="str">
        <f t="shared" si="13"/>
        <v>Kyrgyzstan</v>
      </c>
      <c r="N164" s="11">
        <f t="shared" si="14"/>
        <v>3</v>
      </c>
      <c r="O164" s="11"/>
      <c r="P164" s="11"/>
    </row>
    <row r="165" spans="1:16" ht="12.5" customHeight="1" x14ac:dyDescent="0.25">
      <c r="A165" s="47">
        <v>162</v>
      </c>
      <c r="B165" s="19" t="s">
        <v>271</v>
      </c>
      <c r="C165" s="21">
        <v>0</v>
      </c>
      <c r="D165" s="21">
        <v>6</v>
      </c>
      <c r="E165" s="21">
        <v>5</v>
      </c>
      <c r="F165" s="21">
        <v>11</v>
      </c>
      <c r="H165" s="7">
        <v>162</v>
      </c>
      <c r="I165" s="20" t="s">
        <v>271</v>
      </c>
      <c r="J165" s="11">
        <f t="shared" si="10"/>
        <v>6</v>
      </c>
      <c r="K165" s="11">
        <f t="shared" si="11"/>
        <v>6.0162000000000004</v>
      </c>
      <c r="L165" s="11">
        <f t="shared" si="12"/>
        <v>120</v>
      </c>
      <c r="M165" s="11" t="str">
        <f t="shared" si="13"/>
        <v>Korea, North</v>
      </c>
      <c r="N165" s="11">
        <f t="shared" si="14"/>
        <v>3</v>
      </c>
      <c r="O165" s="11"/>
      <c r="P165" s="11"/>
    </row>
    <row r="166" spans="1:16" ht="12.5" customHeight="1" x14ac:dyDescent="0.25">
      <c r="A166" s="47">
        <v>163</v>
      </c>
      <c r="B166" s="19" t="s">
        <v>272</v>
      </c>
      <c r="C166" s="9">
        <v>0</v>
      </c>
      <c r="D166" s="9">
        <v>3</v>
      </c>
      <c r="E166" s="9">
        <v>3</v>
      </c>
      <c r="F166" s="9">
        <v>6</v>
      </c>
      <c r="H166" s="7">
        <v>163</v>
      </c>
      <c r="I166" s="20" t="s">
        <v>272</v>
      </c>
      <c r="J166" s="11">
        <f t="shared" si="10"/>
        <v>3</v>
      </c>
      <c r="K166" s="11">
        <f t="shared" si="11"/>
        <v>3.0163000000000002</v>
      </c>
      <c r="L166" s="11">
        <f t="shared" si="12"/>
        <v>143</v>
      </c>
      <c r="M166" s="11" t="str">
        <f t="shared" si="13"/>
        <v>Korea (So Stated)</v>
      </c>
      <c r="N166" s="11">
        <f t="shared" si="14"/>
        <v>3</v>
      </c>
      <c r="O166" s="11"/>
      <c r="P166" s="11"/>
    </row>
    <row r="167" spans="1:16" ht="12.5" customHeight="1" x14ac:dyDescent="0.25">
      <c r="A167" s="47">
        <v>164</v>
      </c>
      <c r="B167" s="19" t="s">
        <v>273</v>
      </c>
      <c r="C167" s="21">
        <v>27</v>
      </c>
      <c r="D167" s="21">
        <v>100</v>
      </c>
      <c r="E167" s="21">
        <v>16</v>
      </c>
      <c r="F167" s="21">
        <v>143</v>
      </c>
      <c r="H167" s="7">
        <v>164</v>
      </c>
      <c r="I167" s="20" t="s">
        <v>273</v>
      </c>
      <c r="J167" s="11">
        <f t="shared" si="10"/>
        <v>100</v>
      </c>
      <c r="K167" s="11">
        <f t="shared" si="11"/>
        <v>100.0164</v>
      </c>
      <c r="L167" s="11">
        <f t="shared" si="12"/>
        <v>41</v>
      </c>
      <c r="M167" s="11" t="str">
        <f t="shared" si="13"/>
        <v>Kampuchea</v>
      </c>
      <c r="N167" s="11">
        <f t="shared" si="14"/>
        <v>3</v>
      </c>
      <c r="O167" s="11"/>
      <c r="P167" s="11"/>
    </row>
    <row r="168" spans="1:16" ht="12.5" customHeight="1" x14ac:dyDescent="0.25">
      <c r="A168" s="47">
        <v>165</v>
      </c>
      <c r="B168" s="19" t="s">
        <v>274</v>
      </c>
      <c r="C168" s="9">
        <v>0</v>
      </c>
      <c r="D168" s="9">
        <v>146</v>
      </c>
      <c r="E168" s="9">
        <v>671</v>
      </c>
      <c r="F168" s="9">
        <v>817</v>
      </c>
      <c r="H168" s="7">
        <v>165</v>
      </c>
      <c r="I168" s="20" t="s">
        <v>274</v>
      </c>
      <c r="J168" s="11">
        <f t="shared" si="10"/>
        <v>146</v>
      </c>
      <c r="K168" s="11">
        <f t="shared" si="11"/>
        <v>146.01650000000001</v>
      </c>
      <c r="L168" s="11">
        <f t="shared" si="12"/>
        <v>33</v>
      </c>
      <c r="M168" s="11" t="str">
        <f t="shared" si="13"/>
        <v>Jersey</v>
      </c>
      <c r="N168" s="11">
        <f t="shared" si="14"/>
        <v>3</v>
      </c>
      <c r="O168" s="11"/>
      <c r="P168" s="11"/>
    </row>
    <row r="169" spans="1:16" ht="12.5" customHeight="1" x14ac:dyDescent="0.25">
      <c r="A169" s="47">
        <v>166</v>
      </c>
      <c r="B169" s="19" t="s">
        <v>275</v>
      </c>
      <c r="C169" s="21">
        <v>0</v>
      </c>
      <c r="D169" s="21">
        <v>72</v>
      </c>
      <c r="E169" s="21">
        <v>32</v>
      </c>
      <c r="F169" s="21">
        <v>104</v>
      </c>
      <c r="H169" s="7">
        <v>166</v>
      </c>
      <c r="I169" s="20" t="s">
        <v>275</v>
      </c>
      <c r="J169" s="11">
        <f t="shared" si="10"/>
        <v>72</v>
      </c>
      <c r="K169" s="11">
        <f t="shared" si="11"/>
        <v>72.016599999999997</v>
      </c>
      <c r="L169" s="11">
        <f t="shared" si="12"/>
        <v>50</v>
      </c>
      <c r="M169" s="11" t="str">
        <f t="shared" si="13"/>
        <v>Isle Of Man</v>
      </c>
      <c r="N169" s="11">
        <f t="shared" si="14"/>
        <v>3</v>
      </c>
      <c r="O169" s="11"/>
      <c r="P169" s="11"/>
    </row>
    <row r="170" spans="1:16" ht="12.5" customHeight="1" x14ac:dyDescent="0.25">
      <c r="A170" s="47">
        <v>167</v>
      </c>
      <c r="B170" s="19" t="s">
        <v>276</v>
      </c>
      <c r="C170" s="9">
        <v>168</v>
      </c>
      <c r="D170" s="9">
        <v>713</v>
      </c>
      <c r="E170" s="9">
        <v>4077</v>
      </c>
      <c r="F170" s="9">
        <v>4958</v>
      </c>
      <c r="H170" s="7">
        <v>167</v>
      </c>
      <c r="I170" s="20" t="s">
        <v>276</v>
      </c>
      <c r="J170" s="11">
        <f t="shared" si="10"/>
        <v>713</v>
      </c>
      <c r="K170" s="11">
        <f t="shared" si="11"/>
        <v>713.01670000000001</v>
      </c>
      <c r="L170" s="11">
        <f t="shared" si="12"/>
        <v>9</v>
      </c>
      <c r="M170" s="11" t="str">
        <f t="shared" si="13"/>
        <v>Iceland</v>
      </c>
      <c r="N170" s="11">
        <f t="shared" si="14"/>
        <v>3</v>
      </c>
      <c r="O170" s="11"/>
      <c r="P170" s="11"/>
    </row>
    <row r="171" spans="1:16" ht="12.5" customHeight="1" x14ac:dyDescent="0.25">
      <c r="A171" s="47">
        <v>168</v>
      </c>
      <c r="B171" s="19" t="s">
        <v>412</v>
      </c>
      <c r="C171" s="21">
        <v>0</v>
      </c>
      <c r="D171" s="21">
        <v>3</v>
      </c>
      <c r="E171" s="21">
        <v>0</v>
      </c>
      <c r="F171" s="21">
        <v>3</v>
      </c>
      <c r="H171" s="7">
        <v>168</v>
      </c>
      <c r="I171" s="20" t="s">
        <v>412</v>
      </c>
      <c r="J171" s="11">
        <f t="shared" si="10"/>
        <v>3</v>
      </c>
      <c r="K171" s="11">
        <f t="shared" si="11"/>
        <v>3.0167999999999999</v>
      </c>
      <c r="L171" s="11">
        <f t="shared" si="12"/>
        <v>142</v>
      </c>
      <c r="M171" s="11" t="str">
        <f t="shared" si="13"/>
        <v>Honduras</v>
      </c>
      <c r="N171" s="11">
        <f t="shared" si="14"/>
        <v>3</v>
      </c>
      <c r="O171" s="11"/>
      <c r="P171" s="11"/>
    </row>
    <row r="172" spans="1:16" ht="12.5" customHeight="1" x14ac:dyDescent="0.25">
      <c r="A172" s="47">
        <v>169</v>
      </c>
      <c r="B172" s="19" t="s">
        <v>277</v>
      </c>
      <c r="C172" s="9">
        <v>34</v>
      </c>
      <c r="D172" s="9">
        <v>51</v>
      </c>
      <c r="E172" s="9">
        <v>21</v>
      </c>
      <c r="F172" s="9">
        <v>106</v>
      </c>
      <c r="H172" s="7">
        <v>169</v>
      </c>
      <c r="I172" s="20" t="s">
        <v>277</v>
      </c>
      <c r="J172" s="11">
        <f t="shared" si="10"/>
        <v>51</v>
      </c>
      <c r="K172" s="11">
        <f t="shared" si="11"/>
        <v>51.0169</v>
      </c>
      <c r="L172" s="11">
        <f t="shared" si="12"/>
        <v>61</v>
      </c>
      <c r="M172" s="11" t="str">
        <f t="shared" si="13"/>
        <v>Guyana</v>
      </c>
      <c r="N172" s="11">
        <f t="shared" si="14"/>
        <v>3</v>
      </c>
      <c r="O172" s="11"/>
      <c r="P172" s="11"/>
    </row>
    <row r="173" spans="1:16" ht="12.5" customHeight="1" x14ac:dyDescent="0.25">
      <c r="A173" s="47">
        <v>170</v>
      </c>
      <c r="B173" s="19" t="s">
        <v>413</v>
      </c>
      <c r="C173" s="21">
        <v>0</v>
      </c>
      <c r="D173" s="21">
        <v>0</v>
      </c>
      <c r="E173" s="21">
        <v>3</v>
      </c>
      <c r="F173" s="21">
        <v>3</v>
      </c>
      <c r="H173" s="7">
        <v>170</v>
      </c>
      <c r="I173" s="20" t="s">
        <v>413</v>
      </c>
      <c r="J173" s="11">
        <f t="shared" si="10"/>
        <v>0</v>
      </c>
      <c r="K173" s="11">
        <f t="shared" si="11"/>
        <v>1.7000000000000001E-2</v>
      </c>
      <c r="L173" s="11">
        <f t="shared" si="12"/>
        <v>196</v>
      </c>
      <c r="M173" s="11" t="str">
        <f t="shared" si="13"/>
        <v>Guinea</v>
      </c>
      <c r="N173" s="11">
        <f t="shared" si="14"/>
        <v>3</v>
      </c>
      <c r="O173" s="11"/>
      <c r="P173" s="11"/>
    </row>
    <row r="174" spans="1:16" ht="12.5" customHeight="1" x14ac:dyDescent="0.25">
      <c r="A174" s="47">
        <v>171</v>
      </c>
      <c r="B174" s="19" t="s">
        <v>278</v>
      </c>
      <c r="C174" s="9">
        <v>0</v>
      </c>
      <c r="D174" s="9">
        <v>57</v>
      </c>
      <c r="E174" s="9">
        <v>20</v>
      </c>
      <c r="F174" s="9">
        <v>77</v>
      </c>
      <c r="H174" s="7">
        <v>171</v>
      </c>
      <c r="I174" s="20" t="s">
        <v>278</v>
      </c>
      <c r="J174" s="11">
        <f t="shared" si="10"/>
        <v>57</v>
      </c>
      <c r="K174" s="11">
        <f t="shared" si="11"/>
        <v>57.017099999999999</v>
      </c>
      <c r="L174" s="11">
        <f t="shared" si="12"/>
        <v>56</v>
      </c>
      <c r="M174" s="11" t="str">
        <f t="shared" si="13"/>
        <v>Guernsey</v>
      </c>
      <c r="N174" s="11">
        <f t="shared" si="14"/>
        <v>3</v>
      </c>
      <c r="O174" s="11"/>
      <c r="P174" s="11"/>
    </row>
    <row r="175" spans="1:16" ht="12.5" customHeight="1" x14ac:dyDescent="0.25">
      <c r="A175" s="47">
        <v>172</v>
      </c>
      <c r="B175" s="19" t="s">
        <v>279</v>
      </c>
      <c r="C175" s="21">
        <v>0</v>
      </c>
      <c r="D175" s="21">
        <v>21</v>
      </c>
      <c r="E175" s="21">
        <v>13</v>
      </c>
      <c r="F175" s="21">
        <v>34</v>
      </c>
      <c r="H175" s="7">
        <v>172</v>
      </c>
      <c r="I175" s="20" t="s">
        <v>279</v>
      </c>
      <c r="J175" s="11">
        <f t="shared" si="10"/>
        <v>21</v>
      </c>
      <c r="K175" s="11">
        <f t="shared" si="11"/>
        <v>21.017199999999999</v>
      </c>
      <c r="L175" s="11">
        <f t="shared" si="12"/>
        <v>77</v>
      </c>
      <c r="M175" s="11" t="str">
        <f t="shared" si="13"/>
        <v>Guam</v>
      </c>
      <c r="N175" s="11">
        <f t="shared" si="14"/>
        <v>3</v>
      </c>
      <c r="O175" s="11"/>
      <c r="P175" s="11"/>
    </row>
    <row r="176" spans="1:16" ht="12.5" customHeight="1" x14ac:dyDescent="0.25">
      <c r="A176" s="47">
        <v>173</v>
      </c>
      <c r="B176" s="19" t="s">
        <v>414</v>
      </c>
      <c r="C176" s="9">
        <v>524</v>
      </c>
      <c r="D176" s="9">
        <v>86</v>
      </c>
      <c r="E176" s="9">
        <v>9</v>
      </c>
      <c r="F176" s="9">
        <v>619</v>
      </c>
      <c r="H176" s="7">
        <v>173</v>
      </c>
      <c r="I176" s="20" t="s">
        <v>414</v>
      </c>
      <c r="J176" s="11">
        <f t="shared" si="10"/>
        <v>86</v>
      </c>
      <c r="K176" s="11">
        <f t="shared" si="11"/>
        <v>86.017300000000006</v>
      </c>
      <c r="L176" s="11">
        <f t="shared" si="12"/>
        <v>44</v>
      </c>
      <c r="M176" s="11" t="str">
        <f t="shared" si="13"/>
        <v>Germany, Fed Republic Of</v>
      </c>
      <c r="N176" s="11">
        <f t="shared" si="14"/>
        <v>3</v>
      </c>
      <c r="O176" s="11"/>
      <c r="P176" s="11"/>
    </row>
    <row r="177" spans="1:16" ht="12.5" customHeight="1" x14ac:dyDescent="0.25">
      <c r="A177" s="47">
        <v>174</v>
      </c>
      <c r="B177" s="19" t="s">
        <v>280</v>
      </c>
      <c r="C177" s="21">
        <v>0</v>
      </c>
      <c r="D177" s="21">
        <v>294</v>
      </c>
      <c r="E177" s="21">
        <v>428</v>
      </c>
      <c r="F177" s="21">
        <v>722</v>
      </c>
      <c r="H177" s="7">
        <v>174</v>
      </c>
      <c r="I177" s="20" t="s">
        <v>280</v>
      </c>
      <c r="J177" s="11">
        <f t="shared" si="10"/>
        <v>294</v>
      </c>
      <c r="K177" s="11">
        <f t="shared" si="11"/>
        <v>294.01740000000001</v>
      </c>
      <c r="L177" s="11">
        <f t="shared" si="12"/>
        <v>17</v>
      </c>
      <c r="M177" s="11" t="str">
        <f t="shared" si="13"/>
        <v>Gambia</v>
      </c>
      <c r="N177" s="11">
        <f t="shared" si="14"/>
        <v>3</v>
      </c>
      <c r="O177" s="11"/>
      <c r="P177" s="11"/>
    </row>
    <row r="178" spans="1:16" ht="12.5" customHeight="1" x14ac:dyDescent="0.25">
      <c r="A178" s="47">
        <v>175</v>
      </c>
      <c r="B178" s="19" t="s">
        <v>281</v>
      </c>
      <c r="C178" s="9">
        <v>0</v>
      </c>
      <c r="D178" s="9">
        <v>3</v>
      </c>
      <c r="E178" s="9">
        <v>3</v>
      </c>
      <c r="F178" s="9">
        <v>6</v>
      </c>
      <c r="H178" s="7">
        <v>175</v>
      </c>
      <c r="I178" s="20" t="s">
        <v>281</v>
      </c>
      <c r="J178" s="11">
        <f t="shared" si="10"/>
        <v>3</v>
      </c>
      <c r="K178" s="11">
        <f t="shared" si="11"/>
        <v>3.0175000000000001</v>
      </c>
      <c r="L178" s="11">
        <f t="shared" si="12"/>
        <v>141</v>
      </c>
      <c r="M178" s="11" t="str">
        <f t="shared" si="13"/>
        <v>Gabon</v>
      </c>
      <c r="N178" s="11">
        <f t="shared" si="14"/>
        <v>3</v>
      </c>
      <c r="O178" s="11"/>
      <c r="P178" s="11"/>
    </row>
    <row r="179" spans="1:16" ht="12.5" customHeight="1" x14ac:dyDescent="0.25">
      <c r="A179" s="47">
        <v>176</v>
      </c>
      <c r="B179" s="19" t="s">
        <v>282</v>
      </c>
      <c r="C179" s="21">
        <v>3</v>
      </c>
      <c r="D179" s="21">
        <v>7</v>
      </c>
      <c r="E179" s="21">
        <v>7</v>
      </c>
      <c r="F179" s="21">
        <v>17</v>
      </c>
      <c r="H179" s="7">
        <v>176</v>
      </c>
      <c r="I179" s="20" t="s">
        <v>282</v>
      </c>
      <c r="J179" s="11">
        <f t="shared" si="10"/>
        <v>7</v>
      </c>
      <c r="K179" s="11">
        <f t="shared" si="11"/>
        <v>7.0175999999999998</v>
      </c>
      <c r="L179" s="11">
        <f t="shared" si="12"/>
        <v>115</v>
      </c>
      <c r="M179" s="11" t="str">
        <f t="shared" si="13"/>
        <v>French Polynesia</v>
      </c>
      <c r="N179" s="11">
        <f t="shared" si="14"/>
        <v>3</v>
      </c>
      <c r="O179" s="11"/>
      <c r="P179" s="11"/>
    </row>
    <row r="180" spans="1:16" ht="12.5" customHeight="1" x14ac:dyDescent="0.25">
      <c r="A180" s="47">
        <v>177</v>
      </c>
      <c r="B180" s="19" t="s">
        <v>283</v>
      </c>
      <c r="C180" s="9">
        <v>308</v>
      </c>
      <c r="D180" s="9">
        <v>875</v>
      </c>
      <c r="E180" s="9">
        <v>341</v>
      </c>
      <c r="F180" s="9">
        <v>1524</v>
      </c>
      <c r="H180" s="7">
        <v>177</v>
      </c>
      <c r="I180" s="20" t="s">
        <v>283</v>
      </c>
      <c r="J180" s="11">
        <f t="shared" si="10"/>
        <v>875</v>
      </c>
      <c r="K180" s="11">
        <f t="shared" si="11"/>
        <v>875.01769999999999</v>
      </c>
      <c r="L180" s="11">
        <f t="shared" si="12"/>
        <v>8</v>
      </c>
      <c r="M180" s="11" t="str">
        <f t="shared" si="13"/>
        <v>Equatorial Guinea</v>
      </c>
      <c r="N180" s="11">
        <f t="shared" si="14"/>
        <v>3</v>
      </c>
      <c r="O180" s="11"/>
      <c r="P180" s="11"/>
    </row>
    <row r="181" spans="1:16" ht="12.5" customHeight="1" x14ac:dyDescent="0.25">
      <c r="A181" s="47">
        <v>178</v>
      </c>
      <c r="B181" s="19" t="s">
        <v>284</v>
      </c>
      <c r="C181" s="21">
        <v>23</v>
      </c>
      <c r="D181" s="21">
        <v>3</v>
      </c>
      <c r="E181" s="21">
        <v>0</v>
      </c>
      <c r="F181" s="21">
        <v>26</v>
      </c>
      <c r="H181" s="7">
        <v>178</v>
      </c>
      <c r="I181" s="20" t="s">
        <v>284</v>
      </c>
      <c r="J181" s="11">
        <f t="shared" si="10"/>
        <v>3</v>
      </c>
      <c r="K181" s="11">
        <f t="shared" si="11"/>
        <v>3.0177999999999998</v>
      </c>
      <c r="L181" s="11">
        <f t="shared" si="12"/>
        <v>140</v>
      </c>
      <c r="M181" s="11" t="str">
        <f t="shared" si="13"/>
        <v>Dominican Republic</v>
      </c>
      <c r="N181" s="11">
        <f t="shared" si="14"/>
        <v>3</v>
      </c>
      <c r="O181" s="11"/>
      <c r="P181" s="11"/>
    </row>
    <row r="182" spans="1:16" ht="12.5" customHeight="1" x14ac:dyDescent="0.25">
      <c r="A182" s="47">
        <v>179</v>
      </c>
      <c r="B182" s="19" t="s">
        <v>415</v>
      </c>
      <c r="C182" s="9">
        <v>0</v>
      </c>
      <c r="D182" s="9">
        <v>3</v>
      </c>
      <c r="E182" s="9">
        <v>0</v>
      </c>
      <c r="F182" s="9">
        <v>3</v>
      </c>
      <c r="H182" s="7">
        <v>179</v>
      </c>
      <c r="I182" s="20" t="s">
        <v>415</v>
      </c>
      <c r="J182" s="11">
        <f t="shared" si="10"/>
        <v>3</v>
      </c>
      <c r="K182" s="11">
        <f t="shared" si="11"/>
        <v>3.0179</v>
      </c>
      <c r="L182" s="11">
        <f t="shared" si="12"/>
        <v>139</v>
      </c>
      <c r="M182" s="11" t="str">
        <f t="shared" si="13"/>
        <v>Djibouti</v>
      </c>
      <c r="N182" s="11">
        <f t="shared" si="14"/>
        <v>3</v>
      </c>
      <c r="O182" s="11"/>
      <c r="P182" s="11"/>
    </row>
    <row r="183" spans="1:16" ht="12.5" customHeight="1" x14ac:dyDescent="0.25">
      <c r="A183" s="47">
        <v>180</v>
      </c>
      <c r="B183" s="19" t="s">
        <v>285</v>
      </c>
      <c r="C183" s="21">
        <v>0</v>
      </c>
      <c r="D183" s="21">
        <v>10</v>
      </c>
      <c r="E183" s="21">
        <v>9</v>
      </c>
      <c r="F183" s="21">
        <v>19</v>
      </c>
      <c r="H183" s="7">
        <v>180</v>
      </c>
      <c r="I183" s="20" t="s">
        <v>285</v>
      </c>
      <c r="J183" s="11">
        <f t="shared" si="10"/>
        <v>10</v>
      </c>
      <c r="K183" s="11">
        <f t="shared" si="11"/>
        <v>10.018000000000001</v>
      </c>
      <c r="L183" s="11">
        <f t="shared" si="12"/>
        <v>103</v>
      </c>
      <c r="M183" s="11" t="str">
        <f t="shared" si="13"/>
        <v>Czechoslovakia</v>
      </c>
      <c r="N183" s="11">
        <f t="shared" si="14"/>
        <v>3</v>
      </c>
      <c r="O183" s="11"/>
      <c r="P183" s="11"/>
    </row>
    <row r="184" spans="1:16" ht="12.5" customHeight="1" x14ac:dyDescent="0.25">
      <c r="A184" s="47">
        <v>181</v>
      </c>
      <c r="B184" s="19" t="s">
        <v>286</v>
      </c>
      <c r="C184" s="9">
        <v>3</v>
      </c>
      <c r="D184" s="9">
        <v>28</v>
      </c>
      <c r="E184" s="9">
        <v>3</v>
      </c>
      <c r="F184" s="9">
        <v>34</v>
      </c>
      <c r="H184" s="7">
        <v>181</v>
      </c>
      <c r="I184" s="20" t="s">
        <v>286</v>
      </c>
      <c r="J184" s="11">
        <f t="shared" si="10"/>
        <v>28</v>
      </c>
      <c r="K184" s="11">
        <f t="shared" si="11"/>
        <v>28.0181</v>
      </c>
      <c r="L184" s="11">
        <f t="shared" si="12"/>
        <v>72</v>
      </c>
      <c r="M184" s="11" t="str">
        <f t="shared" si="13"/>
        <v>Costa Rica</v>
      </c>
      <c r="N184" s="11">
        <f t="shared" si="14"/>
        <v>3</v>
      </c>
      <c r="O184" s="11"/>
      <c r="P184" s="11"/>
    </row>
    <row r="185" spans="1:16" ht="12.5" customHeight="1" x14ac:dyDescent="0.25">
      <c r="A185" s="47">
        <v>182</v>
      </c>
      <c r="B185" s="19" t="s">
        <v>287</v>
      </c>
      <c r="C185" s="21">
        <v>0</v>
      </c>
      <c r="D185" s="21">
        <v>3</v>
      </c>
      <c r="E185" s="21">
        <v>3</v>
      </c>
      <c r="F185" s="21">
        <v>6</v>
      </c>
      <c r="H185" s="7">
        <v>182</v>
      </c>
      <c r="I185" s="20" t="s">
        <v>287</v>
      </c>
      <c r="J185" s="11">
        <f t="shared" si="10"/>
        <v>3</v>
      </c>
      <c r="K185" s="11">
        <f t="shared" si="11"/>
        <v>3.0182000000000002</v>
      </c>
      <c r="L185" s="11">
        <f t="shared" si="12"/>
        <v>138</v>
      </c>
      <c r="M185" s="11" t="str">
        <f t="shared" si="13"/>
        <v>Congo, Republic Of</v>
      </c>
      <c r="N185" s="11">
        <f t="shared" si="14"/>
        <v>3</v>
      </c>
      <c r="O185" s="11"/>
      <c r="P185" s="11"/>
    </row>
    <row r="186" spans="1:16" ht="12.5" customHeight="1" x14ac:dyDescent="0.25">
      <c r="A186" s="47">
        <v>183</v>
      </c>
      <c r="B186" s="19" t="s">
        <v>288</v>
      </c>
      <c r="C186" s="9">
        <v>0</v>
      </c>
      <c r="D186" s="9">
        <v>6</v>
      </c>
      <c r="E186" s="9">
        <v>3</v>
      </c>
      <c r="F186" s="9">
        <v>9</v>
      </c>
      <c r="H186" s="7">
        <v>183</v>
      </c>
      <c r="I186" s="20" t="s">
        <v>288</v>
      </c>
      <c r="J186" s="11">
        <f t="shared" si="10"/>
        <v>6</v>
      </c>
      <c r="K186" s="11">
        <f t="shared" si="11"/>
        <v>6.0183</v>
      </c>
      <c r="L186" s="11">
        <f t="shared" si="12"/>
        <v>119</v>
      </c>
      <c r="M186" s="11" t="str">
        <f t="shared" si="13"/>
        <v>China (So Stated)</v>
      </c>
      <c r="N186" s="11">
        <f t="shared" si="14"/>
        <v>3</v>
      </c>
      <c r="O186" s="11"/>
      <c r="P186" s="11"/>
    </row>
    <row r="187" spans="1:16" ht="12.5" customHeight="1" x14ac:dyDescent="0.25">
      <c r="A187" s="47">
        <v>184</v>
      </c>
      <c r="B187" s="19" t="s">
        <v>289</v>
      </c>
      <c r="C187" s="21">
        <v>61</v>
      </c>
      <c r="D187" s="21">
        <v>234</v>
      </c>
      <c r="E187" s="21">
        <v>154</v>
      </c>
      <c r="F187" s="21">
        <v>449</v>
      </c>
      <c r="H187" s="7">
        <v>184</v>
      </c>
      <c r="I187" s="20" t="s">
        <v>289</v>
      </c>
      <c r="J187" s="11">
        <f t="shared" si="10"/>
        <v>234</v>
      </c>
      <c r="K187" s="11">
        <f t="shared" si="11"/>
        <v>234.01840000000001</v>
      </c>
      <c r="L187" s="11">
        <f t="shared" si="12"/>
        <v>25</v>
      </c>
      <c r="M187" s="11" t="str">
        <f t="shared" si="13"/>
        <v>Burma</v>
      </c>
      <c r="N187" s="11">
        <f t="shared" si="14"/>
        <v>3</v>
      </c>
      <c r="O187" s="11"/>
      <c r="P187" s="11"/>
    </row>
    <row r="188" spans="1:16" ht="12.5" customHeight="1" x14ac:dyDescent="0.25">
      <c r="A188" s="47">
        <v>185</v>
      </c>
      <c r="B188" s="19" t="s">
        <v>290</v>
      </c>
      <c r="C188" s="9">
        <v>0</v>
      </c>
      <c r="D188" s="9">
        <v>3</v>
      </c>
      <c r="E188" s="9">
        <v>0</v>
      </c>
      <c r="F188" s="9">
        <v>3</v>
      </c>
      <c r="H188" s="7">
        <v>185</v>
      </c>
      <c r="I188" s="20" t="s">
        <v>290</v>
      </c>
      <c r="J188" s="11">
        <f t="shared" si="10"/>
        <v>3</v>
      </c>
      <c r="K188" s="11">
        <f t="shared" si="11"/>
        <v>3.0185</v>
      </c>
      <c r="L188" s="11">
        <f t="shared" si="12"/>
        <v>137</v>
      </c>
      <c r="M188" s="11" t="str">
        <f t="shared" si="13"/>
        <v>Brunei Darussalam</v>
      </c>
      <c r="N188" s="11">
        <f t="shared" si="14"/>
        <v>3</v>
      </c>
      <c r="O188" s="11"/>
      <c r="P188" s="11"/>
    </row>
    <row r="189" spans="1:16" ht="12.5" customHeight="1" x14ac:dyDescent="0.25">
      <c r="A189" s="47">
        <v>186</v>
      </c>
      <c r="B189" s="19" t="s">
        <v>3</v>
      </c>
      <c r="C189" s="21">
        <v>0</v>
      </c>
      <c r="D189" s="21">
        <v>37</v>
      </c>
      <c r="E189" s="21">
        <v>12</v>
      </c>
      <c r="F189" s="21">
        <v>49</v>
      </c>
      <c r="H189" s="7">
        <v>186</v>
      </c>
      <c r="I189" s="20" t="s">
        <v>3</v>
      </c>
      <c r="J189" s="11">
        <f t="shared" si="10"/>
        <v>37</v>
      </c>
      <c r="K189" s="11">
        <f t="shared" si="11"/>
        <v>37.018599999999999</v>
      </c>
      <c r="L189" s="11">
        <f t="shared" si="12"/>
        <v>64</v>
      </c>
      <c r="M189" s="11" t="str">
        <f t="shared" si="13"/>
        <v>Botswana</v>
      </c>
      <c r="N189" s="11">
        <f t="shared" si="14"/>
        <v>3</v>
      </c>
      <c r="O189" s="11"/>
      <c r="P189" s="11"/>
    </row>
    <row r="190" spans="1:16" ht="12.5" customHeight="1" x14ac:dyDescent="0.25">
      <c r="A190" s="47">
        <v>187</v>
      </c>
      <c r="B190" s="19" t="s">
        <v>291</v>
      </c>
      <c r="C190" s="9">
        <v>7</v>
      </c>
      <c r="D190" s="9">
        <v>18</v>
      </c>
      <c r="E190" s="9">
        <v>24</v>
      </c>
      <c r="F190" s="9">
        <v>49</v>
      </c>
      <c r="H190" s="7">
        <v>187</v>
      </c>
      <c r="I190" s="20" t="s">
        <v>291</v>
      </c>
      <c r="J190" s="11">
        <f t="shared" si="10"/>
        <v>18</v>
      </c>
      <c r="K190" s="11">
        <f t="shared" si="11"/>
        <v>18.018699999999999</v>
      </c>
      <c r="L190" s="11">
        <f t="shared" si="12"/>
        <v>81</v>
      </c>
      <c r="M190" s="11" t="str">
        <f t="shared" si="13"/>
        <v>Bolivia</v>
      </c>
      <c r="N190" s="11">
        <f t="shared" si="14"/>
        <v>3</v>
      </c>
      <c r="O190" s="11"/>
      <c r="P190" s="11"/>
    </row>
    <row r="191" spans="1:16" ht="12.5" customHeight="1" x14ac:dyDescent="0.25">
      <c r="A191" s="47">
        <v>188</v>
      </c>
      <c r="B191" s="19" t="s">
        <v>292</v>
      </c>
      <c r="C191" s="21">
        <v>3</v>
      </c>
      <c r="D191" s="21">
        <v>88</v>
      </c>
      <c r="E191" s="21">
        <v>27</v>
      </c>
      <c r="F191" s="21">
        <v>118</v>
      </c>
      <c r="H191" s="7">
        <v>188</v>
      </c>
      <c r="I191" s="20" t="s">
        <v>292</v>
      </c>
      <c r="J191" s="11">
        <f t="shared" si="10"/>
        <v>88</v>
      </c>
      <c r="K191" s="11">
        <f t="shared" si="11"/>
        <v>88.018799999999999</v>
      </c>
      <c r="L191" s="11">
        <f t="shared" si="12"/>
        <v>43</v>
      </c>
      <c r="M191" s="11" t="str">
        <f t="shared" si="13"/>
        <v>Bhutan</v>
      </c>
      <c r="N191" s="11">
        <f t="shared" si="14"/>
        <v>3</v>
      </c>
      <c r="O191" s="11"/>
      <c r="P191" s="11"/>
    </row>
    <row r="192" spans="1:16" ht="12.5" customHeight="1" x14ac:dyDescent="0.25">
      <c r="A192" s="47">
        <v>189</v>
      </c>
      <c r="B192" s="19" t="s">
        <v>416</v>
      </c>
      <c r="C192" s="9">
        <v>12</v>
      </c>
      <c r="D192" s="9">
        <v>54</v>
      </c>
      <c r="E192" s="9">
        <v>475</v>
      </c>
      <c r="F192" s="9">
        <v>541</v>
      </c>
      <c r="H192" s="7">
        <v>189</v>
      </c>
      <c r="I192" s="20" t="s">
        <v>416</v>
      </c>
      <c r="J192" s="11">
        <f t="shared" si="10"/>
        <v>54</v>
      </c>
      <c r="K192" s="11">
        <f t="shared" si="11"/>
        <v>54.018900000000002</v>
      </c>
      <c r="L192" s="11">
        <f t="shared" si="12"/>
        <v>58</v>
      </c>
      <c r="M192" s="11" t="str">
        <f t="shared" si="13"/>
        <v>Benin</v>
      </c>
      <c r="N192" s="11">
        <f t="shared" si="14"/>
        <v>3</v>
      </c>
      <c r="O192" s="11"/>
      <c r="P192" s="11"/>
    </row>
    <row r="193" spans="1:16" ht="12.5" customHeight="1" x14ac:dyDescent="0.25">
      <c r="A193" s="47">
        <v>190</v>
      </c>
      <c r="B193" s="19" t="s">
        <v>293</v>
      </c>
      <c r="C193" s="21">
        <v>0</v>
      </c>
      <c r="D193" s="21">
        <v>922</v>
      </c>
      <c r="E193" s="21">
        <v>972</v>
      </c>
      <c r="F193" s="21">
        <v>1894</v>
      </c>
      <c r="H193" s="7">
        <v>190</v>
      </c>
      <c r="I193" s="20" t="s">
        <v>293</v>
      </c>
      <c r="J193" s="11">
        <f t="shared" si="10"/>
        <v>922</v>
      </c>
      <c r="K193" s="11">
        <f t="shared" si="11"/>
        <v>922.01900000000001</v>
      </c>
      <c r="L193" s="11">
        <f t="shared" si="12"/>
        <v>7</v>
      </c>
      <c r="M193" s="11" t="str">
        <f t="shared" si="13"/>
        <v>Belize</v>
      </c>
      <c r="N193" s="11">
        <f t="shared" si="14"/>
        <v>3</v>
      </c>
      <c r="O193" s="11"/>
      <c r="P193" s="11"/>
    </row>
    <row r="194" spans="1:16" ht="12.5" customHeight="1" x14ac:dyDescent="0.25">
      <c r="A194" s="47">
        <v>191</v>
      </c>
      <c r="B194" s="19" t="s">
        <v>417</v>
      </c>
      <c r="C194" s="9">
        <v>3</v>
      </c>
      <c r="D194" s="9">
        <v>650</v>
      </c>
      <c r="E194" s="9">
        <v>364</v>
      </c>
      <c r="F194" s="9">
        <v>1017</v>
      </c>
      <c r="H194" s="7">
        <v>191</v>
      </c>
      <c r="I194" s="20" t="s">
        <v>417</v>
      </c>
      <c r="J194" s="11">
        <f t="shared" si="10"/>
        <v>650</v>
      </c>
      <c r="K194" s="11">
        <f t="shared" si="11"/>
        <v>650.01909999999998</v>
      </c>
      <c r="L194" s="11">
        <f t="shared" si="12"/>
        <v>10</v>
      </c>
      <c r="M194" s="11" t="str">
        <f t="shared" si="13"/>
        <v>Barbados</v>
      </c>
      <c r="N194" s="11">
        <f t="shared" si="14"/>
        <v>3</v>
      </c>
      <c r="O194" s="11"/>
      <c r="P194" s="11"/>
    </row>
    <row r="195" spans="1:16" ht="12.5" customHeight="1" x14ac:dyDescent="0.25">
      <c r="A195" s="47">
        <v>192</v>
      </c>
      <c r="B195" s="19" t="s">
        <v>2</v>
      </c>
      <c r="C195" s="21">
        <v>9</v>
      </c>
      <c r="D195" s="21">
        <v>37</v>
      </c>
      <c r="E195" s="21">
        <v>47</v>
      </c>
      <c r="F195" s="21">
        <v>93</v>
      </c>
      <c r="H195" s="7">
        <v>192</v>
      </c>
      <c r="I195" s="20" t="s">
        <v>2</v>
      </c>
      <c r="J195" s="11">
        <f t="shared" si="10"/>
        <v>37</v>
      </c>
      <c r="K195" s="11">
        <f t="shared" si="11"/>
        <v>37.019199999999998</v>
      </c>
      <c r="L195" s="11">
        <f t="shared" si="12"/>
        <v>63</v>
      </c>
      <c r="M195" s="11" t="str">
        <f t="shared" si="13"/>
        <v>Azerbaijan</v>
      </c>
      <c r="N195" s="11">
        <f t="shared" si="14"/>
        <v>3</v>
      </c>
      <c r="O195" s="11"/>
      <c r="P195" s="11"/>
    </row>
    <row r="196" spans="1:16" ht="12.5" customHeight="1" x14ac:dyDescent="0.25">
      <c r="A196" s="47">
        <v>193</v>
      </c>
      <c r="B196" s="19" t="s">
        <v>294</v>
      </c>
      <c r="C196" s="9">
        <v>0</v>
      </c>
      <c r="D196" s="9">
        <v>3</v>
      </c>
      <c r="E196" s="9">
        <v>5</v>
      </c>
      <c r="F196" s="9">
        <v>8</v>
      </c>
      <c r="H196" s="7">
        <v>193</v>
      </c>
      <c r="I196" s="20" t="s">
        <v>294</v>
      </c>
      <c r="J196" s="11">
        <f t="shared" si="10"/>
        <v>3</v>
      </c>
      <c r="K196" s="11">
        <f t="shared" si="11"/>
        <v>3.0192999999999999</v>
      </c>
      <c r="L196" s="11">
        <f t="shared" si="12"/>
        <v>136</v>
      </c>
      <c r="M196" s="11" t="str">
        <f t="shared" si="13"/>
        <v>Armenia</v>
      </c>
      <c r="N196" s="11">
        <f t="shared" si="14"/>
        <v>3</v>
      </c>
      <c r="O196" s="11"/>
      <c r="P196" s="11"/>
    </row>
    <row r="197" spans="1:16" ht="12.5" customHeight="1" x14ac:dyDescent="0.25">
      <c r="A197" s="47">
        <v>194</v>
      </c>
      <c r="B197" s="19" t="s">
        <v>295</v>
      </c>
      <c r="C197" s="21">
        <v>3</v>
      </c>
      <c r="D197" s="21">
        <v>8</v>
      </c>
      <c r="E197" s="21">
        <v>15</v>
      </c>
      <c r="F197" s="21">
        <v>26</v>
      </c>
      <c r="H197" s="7">
        <v>194</v>
      </c>
      <c r="I197" s="20" t="s">
        <v>295</v>
      </c>
      <c r="J197" s="11">
        <f t="shared" ref="J197:J208" si="15">VLOOKUP(H197,$A$4:$F$208,$I$3+2)</f>
        <v>8</v>
      </c>
      <c r="K197" s="11">
        <f t="shared" ref="K197:K208" si="16">J197+0.0001*H197</f>
        <v>8.0193999999999992</v>
      </c>
      <c r="L197" s="11">
        <f t="shared" ref="L197:L208" si="17">RANK(K197,K$4:K$208)</f>
        <v>111</v>
      </c>
      <c r="M197" s="11" t="str">
        <f t="shared" ref="M197:M208" si="18">VLOOKUP(MATCH(H197,L$4:L$208,0),$H$4:$J$208,2)</f>
        <v>American Samoa</v>
      </c>
      <c r="N197" s="11">
        <f t="shared" ref="N197:N208" si="19">VLOOKUP(MATCH(H197,L$4:L$208,0),$H$4:$J$208,3)</f>
        <v>3</v>
      </c>
      <c r="O197" s="11"/>
      <c r="P197" s="11"/>
    </row>
    <row r="198" spans="1:16" ht="12.5" customHeight="1" x14ac:dyDescent="0.25">
      <c r="A198" s="47">
        <v>195</v>
      </c>
      <c r="B198" s="19" t="s">
        <v>296</v>
      </c>
      <c r="C198" s="9">
        <v>0</v>
      </c>
      <c r="D198" s="9">
        <v>3</v>
      </c>
      <c r="E198" s="9">
        <v>0</v>
      </c>
      <c r="F198" s="9">
        <v>3</v>
      </c>
      <c r="H198" s="7">
        <v>195</v>
      </c>
      <c r="I198" s="20" t="s">
        <v>296</v>
      </c>
      <c r="J198" s="11">
        <f t="shared" si="15"/>
        <v>3</v>
      </c>
      <c r="K198" s="11">
        <f t="shared" si="16"/>
        <v>3.0194999999999999</v>
      </c>
      <c r="L198" s="11">
        <f t="shared" si="17"/>
        <v>135</v>
      </c>
      <c r="M198" s="11" t="str">
        <f t="shared" si="18"/>
        <v>Yemen Arab Republic</v>
      </c>
      <c r="N198" s="11">
        <f t="shared" si="19"/>
        <v>0</v>
      </c>
      <c r="O198" s="11"/>
      <c r="P198" s="11"/>
    </row>
    <row r="199" spans="1:16" ht="12.5" customHeight="1" x14ac:dyDescent="0.25">
      <c r="A199" s="47">
        <v>196</v>
      </c>
      <c r="B199" s="19" t="s">
        <v>297</v>
      </c>
      <c r="C199" s="21">
        <v>12</v>
      </c>
      <c r="D199" s="21">
        <v>34</v>
      </c>
      <c r="E199" s="21">
        <v>31</v>
      </c>
      <c r="F199" s="21">
        <v>77</v>
      </c>
      <c r="H199" s="7">
        <v>196</v>
      </c>
      <c r="I199" s="20" t="s">
        <v>297</v>
      </c>
      <c r="J199" s="11">
        <f t="shared" si="15"/>
        <v>34</v>
      </c>
      <c r="K199" s="11">
        <f t="shared" si="16"/>
        <v>34.019599999999997</v>
      </c>
      <c r="L199" s="11">
        <f t="shared" si="17"/>
        <v>66</v>
      </c>
      <c r="M199" s="11" t="str">
        <f t="shared" si="18"/>
        <v>Suriname</v>
      </c>
      <c r="N199" s="11">
        <f t="shared" si="19"/>
        <v>0</v>
      </c>
      <c r="O199" s="11"/>
      <c r="P199" s="11"/>
    </row>
    <row r="200" spans="1:16" ht="12.5" customHeight="1" x14ac:dyDescent="0.25">
      <c r="A200" s="47">
        <v>197</v>
      </c>
      <c r="B200" s="19" t="s">
        <v>298</v>
      </c>
      <c r="C200" s="9">
        <v>6</v>
      </c>
      <c r="D200" s="9">
        <v>2339</v>
      </c>
      <c r="E200" s="9">
        <v>2214</v>
      </c>
      <c r="F200" s="9">
        <v>4559</v>
      </c>
      <c r="H200" s="7">
        <v>197</v>
      </c>
      <c r="I200" s="20" t="s">
        <v>298</v>
      </c>
      <c r="J200" s="11">
        <f t="shared" si="15"/>
        <v>2339</v>
      </c>
      <c r="K200" s="11">
        <f t="shared" si="16"/>
        <v>2339.0196999999998</v>
      </c>
      <c r="L200" s="11">
        <f t="shared" si="17"/>
        <v>3</v>
      </c>
      <c r="M200" s="11" t="str">
        <f t="shared" si="18"/>
        <v>Saint Lucia</v>
      </c>
      <c r="N200" s="11">
        <f t="shared" si="19"/>
        <v>0</v>
      </c>
      <c r="O200" s="11"/>
      <c r="P200" s="11"/>
    </row>
    <row r="201" spans="1:16" ht="12.5" customHeight="1" x14ac:dyDescent="0.25">
      <c r="A201" s="47">
        <v>198</v>
      </c>
      <c r="B201" s="19" t="s">
        <v>299</v>
      </c>
      <c r="C201" s="21">
        <v>0</v>
      </c>
      <c r="D201" s="21">
        <v>3</v>
      </c>
      <c r="E201" s="21">
        <v>0</v>
      </c>
      <c r="F201" s="21">
        <v>3</v>
      </c>
      <c r="H201" s="7">
        <v>198</v>
      </c>
      <c r="I201" s="20" t="s">
        <v>299</v>
      </c>
      <c r="J201" s="11">
        <f t="shared" si="15"/>
        <v>3</v>
      </c>
      <c r="K201" s="11">
        <f t="shared" si="16"/>
        <v>3.0198</v>
      </c>
      <c r="L201" s="11">
        <f t="shared" si="17"/>
        <v>134</v>
      </c>
      <c r="M201" s="11" t="str">
        <f t="shared" si="18"/>
        <v>Reunion</v>
      </c>
      <c r="N201" s="11">
        <f t="shared" si="19"/>
        <v>0</v>
      </c>
      <c r="O201" s="11"/>
      <c r="P201" s="11"/>
    </row>
    <row r="202" spans="1:16" ht="12.5" customHeight="1" x14ac:dyDescent="0.25">
      <c r="A202" s="47">
        <v>199</v>
      </c>
      <c r="B202" s="19" t="s">
        <v>300</v>
      </c>
      <c r="C202" s="9">
        <v>0</v>
      </c>
      <c r="D202" s="9">
        <v>15</v>
      </c>
      <c r="E202" s="9">
        <v>9</v>
      </c>
      <c r="F202" s="9">
        <v>24</v>
      </c>
      <c r="H202" s="7">
        <v>199</v>
      </c>
      <c r="I202" s="20" t="s">
        <v>300</v>
      </c>
      <c r="J202" s="11">
        <f t="shared" si="15"/>
        <v>15</v>
      </c>
      <c r="K202" s="11">
        <f t="shared" si="16"/>
        <v>15.0199</v>
      </c>
      <c r="L202" s="11">
        <f t="shared" si="17"/>
        <v>93</v>
      </c>
      <c r="M202" s="11" t="str">
        <f t="shared" si="18"/>
        <v>Monaco</v>
      </c>
      <c r="N202" s="11">
        <f t="shared" si="19"/>
        <v>0</v>
      </c>
      <c r="O202" s="11"/>
      <c r="P202" s="11"/>
    </row>
    <row r="203" spans="1:16" ht="12.5" customHeight="1" x14ac:dyDescent="0.25">
      <c r="A203" s="47">
        <v>200</v>
      </c>
      <c r="B203" s="19" t="s">
        <v>301</v>
      </c>
      <c r="C203" s="21">
        <v>3</v>
      </c>
      <c r="D203" s="21">
        <v>0</v>
      </c>
      <c r="E203" s="21">
        <v>0</v>
      </c>
      <c r="F203" s="21">
        <v>3</v>
      </c>
      <c r="H203" s="7">
        <v>200</v>
      </c>
      <c r="I203" s="20" t="s">
        <v>301</v>
      </c>
      <c r="J203" s="11">
        <f t="shared" si="15"/>
        <v>0</v>
      </c>
      <c r="K203" s="11">
        <f t="shared" si="16"/>
        <v>0.02</v>
      </c>
      <c r="L203" s="11">
        <f t="shared" si="17"/>
        <v>195</v>
      </c>
      <c r="M203" s="11" t="str">
        <f t="shared" si="18"/>
        <v>Luxembourg</v>
      </c>
      <c r="N203" s="11">
        <f t="shared" si="19"/>
        <v>0</v>
      </c>
      <c r="O203" s="11"/>
      <c r="P203" s="11"/>
    </row>
    <row r="204" spans="1:16" ht="12.5" customHeight="1" x14ac:dyDescent="0.25">
      <c r="A204" s="47">
        <v>201</v>
      </c>
      <c r="B204" s="19" t="s">
        <v>302</v>
      </c>
      <c r="C204" s="9">
        <v>9</v>
      </c>
      <c r="D204" s="9">
        <v>9</v>
      </c>
      <c r="E204" s="9">
        <v>42</v>
      </c>
      <c r="F204" s="9">
        <v>60</v>
      </c>
      <c r="H204" s="7">
        <v>201</v>
      </c>
      <c r="I204" s="20" t="s">
        <v>302</v>
      </c>
      <c r="J204" s="11">
        <f t="shared" si="15"/>
        <v>9</v>
      </c>
      <c r="K204" s="11">
        <f t="shared" si="16"/>
        <v>9.0200999999999993</v>
      </c>
      <c r="L204" s="11">
        <f t="shared" si="17"/>
        <v>107</v>
      </c>
      <c r="M204" s="11" t="str">
        <f t="shared" si="18"/>
        <v>Kiribati</v>
      </c>
      <c r="N204" s="11">
        <f t="shared" si="19"/>
        <v>0</v>
      </c>
      <c r="O204" s="11"/>
      <c r="P204" s="11"/>
    </row>
    <row r="205" spans="1:16" ht="12.5" customHeight="1" x14ac:dyDescent="0.25">
      <c r="A205" s="47">
        <v>202</v>
      </c>
      <c r="B205" s="19" t="s">
        <v>418</v>
      </c>
      <c r="C205" s="21">
        <v>0</v>
      </c>
      <c r="D205" s="21">
        <v>3</v>
      </c>
      <c r="E205" s="21">
        <v>3</v>
      </c>
      <c r="F205" s="21">
        <v>6</v>
      </c>
      <c r="H205" s="7">
        <v>202</v>
      </c>
      <c r="I205" s="20" t="s">
        <v>418</v>
      </c>
      <c r="J205" s="11">
        <f t="shared" si="15"/>
        <v>3</v>
      </c>
      <c r="K205" s="11">
        <f t="shared" si="16"/>
        <v>3.0202</v>
      </c>
      <c r="L205" s="11">
        <f t="shared" si="17"/>
        <v>133</v>
      </c>
      <c r="M205" s="11" t="str">
        <f t="shared" si="18"/>
        <v>Haiti</v>
      </c>
      <c r="N205" s="11">
        <f t="shared" si="19"/>
        <v>0</v>
      </c>
      <c r="O205" s="11"/>
      <c r="P205" s="11"/>
    </row>
    <row r="206" spans="1:16" ht="12.5" customHeight="1" x14ac:dyDescent="0.25">
      <c r="A206" s="47">
        <v>203</v>
      </c>
      <c r="B206" s="19" t="s">
        <v>303</v>
      </c>
      <c r="C206" s="9">
        <v>3</v>
      </c>
      <c r="D206" s="9">
        <v>3</v>
      </c>
      <c r="E206" s="9">
        <v>0</v>
      </c>
      <c r="F206" s="9">
        <v>6</v>
      </c>
      <c r="H206" s="7">
        <v>203</v>
      </c>
      <c r="I206" s="20" t="s">
        <v>303</v>
      </c>
      <c r="J206" s="11">
        <f t="shared" si="15"/>
        <v>3</v>
      </c>
      <c r="K206" s="11">
        <f t="shared" si="16"/>
        <v>3.0203000000000002</v>
      </c>
      <c r="L206" s="11">
        <f t="shared" si="17"/>
        <v>132</v>
      </c>
      <c r="M206" s="11" t="str">
        <f t="shared" si="18"/>
        <v>Cote D'Ivoire</v>
      </c>
      <c r="N206" s="11">
        <f t="shared" si="19"/>
        <v>0</v>
      </c>
      <c r="O206" s="11"/>
      <c r="P206" s="11"/>
    </row>
    <row r="207" spans="1:16" ht="12.5" customHeight="1" x14ac:dyDescent="0.25">
      <c r="A207" s="47">
        <v>204</v>
      </c>
      <c r="B207" s="19" t="s">
        <v>304</v>
      </c>
      <c r="C207" s="21">
        <v>3</v>
      </c>
      <c r="D207" s="21">
        <v>11</v>
      </c>
      <c r="E207" s="21">
        <v>10</v>
      </c>
      <c r="F207" s="21">
        <v>24</v>
      </c>
      <c r="H207" s="7">
        <v>204</v>
      </c>
      <c r="I207" s="20" t="s">
        <v>304</v>
      </c>
      <c r="J207" s="11">
        <f t="shared" si="15"/>
        <v>11</v>
      </c>
      <c r="K207" s="11">
        <f t="shared" si="16"/>
        <v>11.0204</v>
      </c>
      <c r="L207" s="11">
        <f t="shared" si="17"/>
        <v>102</v>
      </c>
      <c r="M207" s="11" t="str">
        <f t="shared" si="18"/>
        <v>Chad</v>
      </c>
      <c r="N207" s="11">
        <f t="shared" si="19"/>
        <v>0</v>
      </c>
      <c r="O207" s="11"/>
      <c r="P207" s="11"/>
    </row>
    <row r="208" spans="1:16" ht="12.5" customHeight="1" x14ac:dyDescent="0.25">
      <c r="A208" s="47">
        <v>205</v>
      </c>
      <c r="B208" s="22" t="s">
        <v>305</v>
      </c>
      <c r="C208" s="9">
        <v>3</v>
      </c>
      <c r="D208" s="9">
        <v>71</v>
      </c>
      <c r="E208" s="9">
        <v>264</v>
      </c>
      <c r="F208" s="9">
        <v>338</v>
      </c>
      <c r="H208" s="7">
        <v>205</v>
      </c>
      <c r="I208" s="11" t="s">
        <v>305</v>
      </c>
      <c r="J208" s="11">
        <f t="shared" si="15"/>
        <v>71</v>
      </c>
      <c r="K208" s="11">
        <f t="shared" si="16"/>
        <v>71.020499999999998</v>
      </c>
      <c r="L208" s="11">
        <f t="shared" si="17"/>
        <v>51</v>
      </c>
      <c r="M208" s="11" t="str">
        <f t="shared" si="18"/>
        <v>Antigua And Barbuda</v>
      </c>
      <c r="N208" s="11">
        <f t="shared" si="19"/>
        <v>0</v>
      </c>
      <c r="O208" s="11"/>
      <c r="P208" s="11"/>
    </row>
    <row r="209" spans="1:16" ht="12.5" customHeight="1" x14ac:dyDescent="0.25">
      <c r="A209" s="47"/>
      <c r="B209" s="2" t="s">
        <v>133</v>
      </c>
      <c r="C209" s="2">
        <v>7923</v>
      </c>
      <c r="D209" s="2">
        <v>27722</v>
      </c>
      <c r="E209" s="2">
        <v>74199</v>
      </c>
      <c r="F209" s="2">
        <v>109844</v>
      </c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1:16" ht="12.5" customHeight="1" x14ac:dyDescent="0.25">
      <c r="A210" s="47"/>
    </row>
    <row r="211" spans="1:16" ht="12.5" customHeight="1" x14ac:dyDescent="0.25">
      <c r="A211" s="47"/>
    </row>
    <row r="212" spans="1:16" ht="12.5" customHeight="1" x14ac:dyDescent="0.25">
      <c r="A212" s="47"/>
    </row>
    <row r="213" spans="1:16" ht="12.5" customHeight="1" x14ac:dyDescent="0.25">
      <c r="A213" s="47"/>
    </row>
    <row r="214" spans="1:16" ht="12.5" customHeight="1" x14ac:dyDescent="0.25">
      <c r="A214" s="47"/>
    </row>
    <row r="215" spans="1:16" ht="12.5" customHeight="1" x14ac:dyDescent="0.25">
      <c r="A215" s="47"/>
    </row>
    <row r="216" spans="1:16" ht="12.5" customHeight="1" x14ac:dyDescent="0.25">
      <c r="A216" s="47"/>
    </row>
    <row r="217" spans="1:16" ht="12.5" customHeight="1" x14ac:dyDescent="0.25">
      <c r="A217" s="47"/>
    </row>
    <row r="218" spans="1:16" ht="12.5" customHeight="1" x14ac:dyDescent="0.25">
      <c r="A218" s="47"/>
    </row>
    <row r="219" spans="1:16" ht="12.5" customHeight="1" x14ac:dyDescent="0.25">
      <c r="A219" s="47"/>
    </row>
    <row r="220" spans="1:16" ht="12.5" customHeight="1" x14ac:dyDescent="0.25">
      <c r="A220" s="47"/>
    </row>
    <row r="221" spans="1:16" ht="12.5" customHeight="1" x14ac:dyDescent="0.25">
      <c r="A221" s="47"/>
    </row>
    <row r="222" spans="1:16" ht="12.5" customHeight="1" x14ac:dyDescent="0.25">
      <c r="A222" s="47"/>
    </row>
    <row r="223" spans="1:16" ht="12.5" customHeight="1" x14ac:dyDescent="0.25">
      <c r="A223" s="47"/>
    </row>
    <row r="224" spans="1:16" ht="12.5" customHeight="1" x14ac:dyDescent="0.25">
      <c r="A224" s="47"/>
    </row>
    <row r="225" spans="1:1" ht="12.5" customHeight="1" x14ac:dyDescent="0.25">
      <c r="A225" s="47"/>
    </row>
    <row r="226" spans="1:1" ht="12.5" customHeight="1" x14ac:dyDescent="0.25">
      <c r="A226" s="47"/>
    </row>
    <row r="227" spans="1:1" ht="12.5" customHeight="1" x14ac:dyDescent="0.25">
      <c r="A227" s="47"/>
    </row>
    <row r="228" spans="1:1" ht="12.5" customHeight="1" x14ac:dyDescent="0.25">
      <c r="A228" s="47"/>
    </row>
    <row r="229" spans="1:1" ht="12.5" customHeight="1" x14ac:dyDescent="0.25">
      <c r="A229" s="47"/>
    </row>
    <row r="230" spans="1:1" ht="12.5" customHeight="1" x14ac:dyDescent="0.25">
      <c r="A230" s="47"/>
    </row>
    <row r="231" spans="1:1" ht="12.5" customHeight="1" x14ac:dyDescent="0.25">
      <c r="A231" s="47"/>
    </row>
    <row r="232" spans="1:1" ht="12.5" customHeight="1" x14ac:dyDescent="0.25">
      <c r="A232" s="47"/>
    </row>
    <row r="233" spans="1:1" ht="12.5" customHeight="1" x14ac:dyDescent="0.25">
      <c r="A233" s="47"/>
    </row>
    <row r="234" spans="1:1" ht="12.5" customHeight="1" x14ac:dyDescent="0.25">
      <c r="A234" s="47"/>
    </row>
    <row r="235" spans="1:1" ht="12.5" customHeight="1" x14ac:dyDescent="0.25">
      <c r="A235" s="47"/>
    </row>
    <row r="236" spans="1:1" ht="12.5" customHeight="1" x14ac:dyDescent="0.25">
      <c r="A236" s="47"/>
    </row>
    <row r="237" spans="1:1" ht="12.5" customHeight="1" x14ac:dyDescent="0.25">
      <c r="A237" s="47"/>
    </row>
    <row r="238" spans="1:1" ht="12.5" customHeight="1" x14ac:dyDescent="0.25">
      <c r="A238" s="47"/>
    </row>
    <row r="239" spans="1:1" ht="12.5" customHeight="1" x14ac:dyDescent="0.25">
      <c r="A239" s="47"/>
    </row>
    <row r="240" spans="1:1" ht="12.5" customHeight="1" x14ac:dyDescent="0.25">
      <c r="A240" s="47"/>
    </row>
    <row r="241" spans="1:1" ht="12.5" customHeight="1" x14ac:dyDescent="0.25">
      <c r="A241" s="47"/>
    </row>
    <row r="242" spans="1:1" ht="12.5" customHeight="1" x14ac:dyDescent="0.25">
      <c r="A242" s="47"/>
    </row>
    <row r="243" spans="1:1" ht="12.5" customHeight="1" x14ac:dyDescent="0.25">
      <c r="A243" s="47"/>
    </row>
    <row r="244" spans="1:1" ht="12.5" customHeight="1" x14ac:dyDescent="0.25">
      <c r="A244" s="47"/>
    </row>
    <row r="245" spans="1:1" ht="12.5" customHeight="1" x14ac:dyDescent="0.25">
      <c r="A245" s="47"/>
    </row>
    <row r="246" spans="1:1" ht="12.5" customHeight="1" x14ac:dyDescent="0.25">
      <c r="A246" s="47"/>
    </row>
    <row r="247" spans="1:1" ht="12.5" customHeight="1" x14ac:dyDescent="0.25">
      <c r="A247" s="47"/>
    </row>
    <row r="248" spans="1:1" ht="12.5" customHeight="1" x14ac:dyDescent="0.25">
      <c r="A248" s="47"/>
    </row>
    <row r="249" spans="1:1" ht="12.5" customHeight="1" x14ac:dyDescent="0.25">
      <c r="A249" s="47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209550</xdr:rowOff>
                  </from>
                  <to>
                    <xdr:col>11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5"/>
  <sheetViews>
    <sheetView showGridLines="0" showRowColHeaders="0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T28" sqref="T28"/>
    </sheetView>
  </sheetViews>
  <sheetFormatPr defaultRowHeight="12.5" customHeight="1" x14ac:dyDescent="0.35"/>
  <cols>
    <col min="1" max="1" width="4.1796875" style="48" customWidth="1"/>
    <col min="2" max="2" width="14.26953125" style="3" customWidth="1"/>
    <col min="3" max="7" width="8.7265625" style="3"/>
    <col min="8" max="18" width="8.7265625" style="4"/>
    <col min="19" max="16384" width="8.7265625" style="3"/>
  </cols>
  <sheetData>
    <row r="1" spans="1:18" ht="17" x14ac:dyDescent="0.4">
      <c r="B1" s="23" t="s">
        <v>424</v>
      </c>
      <c r="C1" s="16"/>
      <c r="D1" s="16"/>
      <c r="E1" s="16"/>
      <c r="F1" s="16"/>
    </row>
    <row r="2" spans="1:18" ht="12.5" customHeight="1" x14ac:dyDescent="0.35">
      <c r="H2" s="33" t="s">
        <v>382</v>
      </c>
      <c r="R2" s="5" t="s">
        <v>117</v>
      </c>
    </row>
    <row r="3" spans="1:18" s="24" customFormat="1" ht="12.5" customHeight="1" x14ac:dyDescent="0.3">
      <c r="A3" s="48"/>
      <c r="C3" s="6" t="s">
        <v>117</v>
      </c>
      <c r="D3" s="6" t="s">
        <v>0</v>
      </c>
      <c r="E3" s="6" t="s">
        <v>1</v>
      </c>
      <c r="F3" s="25" t="s">
        <v>133</v>
      </c>
      <c r="J3" s="49">
        <v>3</v>
      </c>
      <c r="R3" s="45" t="s">
        <v>0</v>
      </c>
    </row>
    <row r="4" spans="1:18" ht="12.5" customHeight="1" x14ac:dyDescent="0.35">
      <c r="A4" s="47"/>
      <c r="B4" s="26" t="s">
        <v>422</v>
      </c>
      <c r="C4" s="9">
        <v>835</v>
      </c>
      <c r="D4" s="9">
        <v>10331</v>
      </c>
      <c r="E4" s="27">
        <v>13595</v>
      </c>
      <c r="F4" s="9">
        <v>24761</v>
      </c>
      <c r="H4" s="7"/>
      <c r="I4" s="50"/>
      <c r="J4" s="11"/>
      <c r="K4" s="11"/>
      <c r="L4" s="11"/>
      <c r="M4" s="12"/>
      <c r="N4" s="12"/>
      <c r="P4" s="3"/>
      <c r="Q4" s="3"/>
      <c r="R4" s="45" t="s">
        <v>1</v>
      </c>
    </row>
    <row r="5" spans="1:18" ht="12.5" customHeight="1" x14ac:dyDescent="0.35">
      <c r="A5" s="47">
        <v>1</v>
      </c>
      <c r="B5" s="26" t="s">
        <v>45</v>
      </c>
      <c r="C5" s="28">
        <v>109</v>
      </c>
      <c r="D5" s="28">
        <v>2274</v>
      </c>
      <c r="E5" s="29">
        <v>8771</v>
      </c>
      <c r="F5" s="28">
        <v>11154</v>
      </c>
      <c r="H5" s="7">
        <v>1</v>
      </c>
      <c r="I5" s="50" t="s">
        <v>45</v>
      </c>
      <c r="J5" s="11">
        <f>VLOOKUP(H5,$A$5:$F$129,$J$3+2)</f>
        <v>8771</v>
      </c>
      <c r="K5" s="11">
        <f t="shared" ref="K5:K68" si="0">J5+0.0001*H5</f>
        <v>8771.0000999999993</v>
      </c>
      <c r="L5" s="11">
        <f>RANK(K5,K$5:K$129)</f>
        <v>1</v>
      </c>
      <c r="M5" s="12" t="str">
        <f>VLOOKUP(MATCH(H5,L$5:L$129,0),$H$5:$J$129,2)</f>
        <v>Mandarin</v>
      </c>
      <c r="N5" s="12">
        <f>VLOOKUP(MATCH(H5,L$5:L$129,0),$H$5:$J$129,3)</f>
        <v>8771</v>
      </c>
      <c r="P5" s="3"/>
      <c r="Q5" s="3"/>
      <c r="R5" s="45" t="s">
        <v>133</v>
      </c>
    </row>
    <row r="6" spans="1:18" ht="12.5" customHeight="1" x14ac:dyDescent="0.35">
      <c r="A6" s="47">
        <v>2</v>
      </c>
      <c r="B6" s="26" t="s">
        <v>44</v>
      </c>
      <c r="C6" s="9">
        <v>190</v>
      </c>
      <c r="D6" s="9">
        <v>3181</v>
      </c>
      <c r="E6" s="27">
        <v>7089</v>
      </c>
      <c r="F6" s="9">
        <v>10460</v>
      </c>
      <c r="H6" s="7">
        <v>2</v>
      </c>
      <c r="I6" s="50" t="s">
        <v>44</v>
      </c>
      <c r="J6" s="11">
        <f t="shared" ref="J6:J69" si="1">VLOOKUP(H6,$A$5:$F$129,$J$3+2)</f>
        <v>7089</v>
      </c>
      <c r="K6" s="11">
        <f t="shared" si="0"/>
        <v>7089.0002000000004</v>
      </c>
      <c r="L6" s="11">
        <f t="shared" ref="L6:L69" si="2">RANK(K6,K$5:K$129)</f>
        <v>2</v>
      </c>
      <c r="M6" s="12" t="str">
        <f t="shared" ref="M6:M69" si="3">VLOOKUP(MATCH(H6,L$5:L$129,0),$H$5:$J$129,2)</f>
        <v>English</v>
      </c>
      <c r="N6" s="12">
        <f t="shared" ref="N6:N69" si="4">VLOOKUP(MATCH(H6,L$5:L$129,0),$H$5:$J$129,3)</f>
        <v>7089</v>
      </c>
      <c r="P6" s="3"/>
      <c r="Q6" s="3"/>
      <c r="R6" s="3"/>
    </row>
    <row r="7" spans="1:18" ht="12.5" customHeight="1" x14ac:dyDescent="0.35">
      <c r="A7" s="47">
        <v>3</v>
      </c>
      <c r="B7" s="26" t="s">
        <v>13</v>
      </c>
      <c r="C7" s="28">
        <v>20</v>
      </c>
      <c r="D7" s="28">
        <v>655</v>
      </c>
      <c r="E7" s="29">
        <v>6800</v>
      </c>
      <c r="F7" s="28">
        <v>7475</v>
      </c>
      <c r="H7" s="7">
        <v>3</v>
      </c>
      <c r="I7" s="50" t="s">
        <v>13</v>
      </c>
      <c r="J7" s="11">
        <f t="shared" si="1"/>
        <v>6800</v>
      </c>
      <c r="K7" s="11">
        <f t="shared" si="0"/>
        <v>6800.0002999999997</v>
      </c>
      <c r="L7" s="11">
        <f t="shared" si="2"/>
        <v>3</v>
      </c>
      <c r="M7" s="12" t="str">
        <f t="shared" si="3"/>
        <v>Punjabi</v>
      </c>
      <c r="N7" s="12">
        <f t="shared" si="4"/>
        <v>6800</v>
      </c>
      <c r="P7" s="3"/>
      <c r="Q7" s="3"/>
      <c r="R7" s="3"/>
    </row>
    <row r="8" spans="1:18" ht="12.5" customHeight="1" x14ac:dyDescent="0.35">
      <c r="A8" s="47">
        <v>4</v>
      </c>
      <c r="B8" s="26" t="s">
        <v>47</v>
      </c>
      <c r="C8" s="9">
        <v>0</v>
      </c>
      <c r="D8" s="9">
        <v>322</v>
      </c>
      <c r="E8" s="27">
        <v>4407</v>
      </c>
      <c r="F8" s="9">
        <v>4729</v>
      </c>
      <c r="H8" s="7">
        <v>4</v>
      </c>
      <c r="I8" s="50" t="s">
        <v>47</v>
      </c>
      <c r="J8" s="11">
        <f t="shared" si="1"/>
        <v>4407</v>
      </c>
      <c r="K8" s="11">
        <f t="shared" si="0"/>
        <v>4407.0003999999999</v>
      </c>
      <c r="L8" s="11">
        <f t="shared" si="2"/>
        <v>4</v>
      </c>
      <c r="M8" s="12" t="str">
        <f t="shared" si="3"/>
        <v>Hindi</v>
      </c>
      <c r="N8" s="12">
        <f t="shared" si="4"/>
        <v>4407</v>
      </c>
      <c r="P8" s="3"/>
      <c r="Q8" s="3"/>
      <c r="R8" s="3"/>
    </row>
    <row r="9" spans="1:18" ht="12.5" customHeight="1" x14ac:dyDescent="0.35">
      <c r="A9" s="47">
        <v>5</v>
      </c>
      <c r="B9" s="26" t="s">
        <v>19</v>
      </c>
      <c r="C9" s="28">
        <v>5</v>
      </c>
      <c r="D9" s="28">
        <v>1766</v>
      </c>
      <c r="E9" s="29">
        <v>1972</v>
      </c>
      <c r="F9" s="28">
        <v>3743</v>
      </c>
      <c r="H9" s="7">
        <v>5</v>
      </c>
      <c r="I9" s="50" t="s">
        <v>19</v>
      </c>
      <c r="J9" s="11">
        <f t="shared" si="1"/>
        <v>1972</v>
      </c>
      <c r="K9" s="11">
        <f t="shared" si="0"/>
        <v>1972.0005000000001</v>
      </c>
      <c r="L9" s="11">
        <f t="shared" si="2"/>
        <v>10</v>
      </c>
      <c r="M9" s="12" t="str">
        <f t="shared" si="3"/>
        <v>Nepali</v>
      </c>
      <c r="N9" s="12">
        <f t="shared" si="4"/>
        <v>3437</v>
      </c>
      <c r="P9" s="3"/>
      <c r="Q9" s="3"/>
      <c r="R9" s="3"/>
    </row>
    <row r="10" spans="1:18" ht="12.5" customHeight="1" x14ac:dyDescent="0.35">
      <c r="A10" s="47">
        <v>6</v>
      </c>
      <c r="B10" s="26" t="s">
        <v>48</v>
      </c>
      <c r="C10" s="9">
        <v>11</v>
      </c>
      <c r="D10" s="9">
        <v>155</v>
      </c>
      <c r="E10" s="27">
        <v>3437</v>
      </c>
      <c r="F10" s="9">
        <v>3603</v>
      </c>
      <c r="H10" s="7">
        <v>6</v>
      </c>
      <c r="I10" s="50" t="s">
        <v>48</v>
      </c>
      <c r="J10" s="11">
        <f t="shared" si="1"/>
        <v>3437</v>
      </c>
      <c r="K10" s="11">
        <f t="shared" si="0"/>
        <v>3437.0005999999998</v>
      </c>
      <c r="L10" s="11">
        <f t="shared" si="2"/>
        <v>5</v>
      </c>
      <c r="M10" s="12" t="str">
        <f t="shared" si="3"/>
        <v>Telugu</v>
      </c>
      <c r="N10" s="12">
        <f t="shared" si="4"/>
        <v>3359</v>
      </c>
      <c r="P10" s="3"/>
      <c r="Q10" s="3"/>
      <c r="R10" s="3"/>
    </row>
    <row r="11" spans="1:18" ht="12.5" customHeight="1" x14ac:dyDescent="0.35">
      <c r="A11" s="47">
        <v>7</v>
      </c>
      <c r="B11" s="26" t="s">
        <v>51</v>
      </c>
      <c r="C11" s="28">
        <v>0</v>
      </c>
      <c r="D11" s="28">
        <v>82</v>
      </c>
      <c r="E11" s="29">
        <v>3359</v>
      </c>
      <c r="F11" s="28">
        <v>3441</v>
      </c>
      <c r="H11" s="7">
        <v>7</v>
      </c>
      <c r="I11" s="50" t="s">
        <v>51</v>
      </c>
      <c r="J11" s="11">
        <f t="shared" si="1"/>
        <v>3359</v>
      </c>
      <c r="K11" s="11">
        <f t="shared" si="0"/>
        <v>3359.0007000000001</v>
      </c>
      <c r="L11" s="11">
        <f t="shared" si="2"/>
        <v>6</v>
      </c>
      <c r="M11" s="12" t="str">
        <f t="shared" si="3"/>
        <v>Sinhalese</v>
      </c>
      <c r="N11" s="12">
        <f t="shared" si="4"/>
        <v>3011</v>
      </c>
      <c r="P11" s="3"/>
      <c r="Q11" s="3"/>
      <c r="R11" s="3"/>
    </row>
    <row r="12" spans="1:18" ht="12.5" customHeight="1" x14ac:dyDescent="0.35">
      <c r="A12" s="47">
        <v>8</v>
      </c>
      <c r="B12" s="26" t="s">
        <v>55</v>
      </c>
      <c r="C12" s="9">
        <v>8</v>
      </c>
      <c r="D12" s="9">
        <v>207</v>
      </c>
      <c r="E12" s="27">
        <v>3011</v>
      </c>
      <c r="F12" s="9">
        <v>3226</v>
      </c>
      <c r="H12" s="7">
        <v>8</v>
      </c>
      <c r="I12" s="50" t="s">
        <v>55</v>
      </c>
      <c r="J12" s="11">
        <f t="shared" si="1"/>
        <v>3011</v>
      </c>
      <c r="K12" s="11">
        <f t="shared" si="0"/>
        <v>3011.0007999999998</v>
      </c>
      <c r="L12" s="11">
        <f t="shared" si="2"/>
        <v>7</v>
      </c>
      <c r="M12" s="12" t="str">
        <f t="shared" si="3"/>
        <v>Urdu</v>
      </c>
      <c r="N12" s="12">
        <f t="shared" si="4"/>
        <v>2745</v>
      </c>
      <c r="P12" s="3"/>
      <c r="Q12" s="3"/>
      <c r="R12" s="3"/>
    </row>
    <row r="13" spans="1:18" ht="12.5" customHeight="1" x14ac:dyDescent="0.35">
      <c r="A13" s="47">
        <v>9</v>
      </c>
      <c r="B13" s="26" t="s">
        <v>50</v>
      </c>
      <c r="C13" s="28">
        <v>162</v>
      </c>
      <c r="D13" s="28">
        <v>276</v>
      </c>
      <c r="E13" s="29">
        <v>2745</v>
      </c>
      <c r="F13" s="28">
        <v>3183</v>
      </c>
      <c r="H13" s="7">
        <v>9</v>
      </c>
      <c r="I13" s="50" t="s">
        <v>50</v>
      </c>
      <c r="J13" s="11">
        <f t="shared" si="1"/>
        <v>2745</v>
      </c>
      <c r="K13" s="11">
        <f t="shared" si="0"/>
        <v>2745.0009</v>
      </c>
      <c r="L13" s="11">
        <f t="shared" si="2"/>
        <v>8</v>
      </c>
      <c r="M13" s="12" t="str">
        <f t="shared" si="3"/>
        <v>Malayalam</v>
      </c>
      <c r="N13" s="12">
        <f t="shared" si="4"/>
        <v>2032</v>
      </c>
      <c r="P13" s="3"/>
      <c r="Q13" s="3"/>
      <c r="R13" s="3"/>
    </row>
    <row r="14" spans="1:18" ht="12.5" customHeight="1" x14ac:dyDescent="0.35">
      <c r="A14" s="47">
        <v>10</v>
      </c>
      <c r="B14" s="26" t="s">
        <v>46</v>
      </c>
      <c r="C14" s="9">
        <v>1470</v>
      </c>
      <c r="D14" s="9">
        <v>593</v>
      </c>
      <c r="E14" s="27">
        <v>468</v>
      </c>
      <c r="F14" s="9">
        <v>2531</v>
      </c>
      <c r="H14" s="7">
        <v>10</v>
      </c>
      <c r="I14" s="50" t="s">
        <v>46</v>
      </c>
      <c r="J14" s="11">
        <f t="shared" si="1"/>
        <v>468</v>
      </c>
      <c r="K14" s="11">
        <f t="shared" si="0"/>
        <v>468.00099999999998</v>
      </c>
      <c r="L14" s="11">
        <f t="shared" si="2"/>
        <v>21</v>
      </c>
      <c r="M14" s="12" t="str">
        <f t="shared" si="3"/>
        <v>Vietnamese</v>
      </c>
      <c r="N14" s="12">
        <f t="shared" si="4"/>
        <v>1972</v>
      </c>
      <c r="P14" s="3"/>
      <c r="Q14" s="3"/>
      <c r="R14" s="3"/>
    </row>
    <row r="15" spans="1:18" ht="12.5" customHeight="1" x14ac:dyDescent="0.35">
      <c r="A15" s="47">
        <v>11</v>
      </c>
      <c r="B15" s="26" t="s">
        <v>57</v>
      </c>
      <c r="C15" s="28">
        <v>1669</v>
      </c>
      <c r="D15" s="28">
        <v>600</v>
      </c>
      <c r="E15" s="29">
        <v>22</v>
      </c>
      <c r="F15" s="28">
        <v>2291</v>
      </c>
      <c r="H15" s="7">
        <v>11</v>
      </c>
      <c r="I15" s="50" t="s">
        <v>57</v>
      </c>
      <c r="J15" s="11">
        <f t="shared" si="1"/>
        <v>22</v>
      </c>
      <c r="K15" s="11">
        <f t="shared" si="0"/>
        <v>22.001100000000001</v>
      </c>
      <c r="L15" s="11">
        <f t="shared" si="2"/>
        <v>61</v>
      </c>
      <c r="M15" s="12" t="str">
        <f t="shared" si="3"/>
        <v>Gujarati</v>
      </c>
      <c r="N15" s="12">
        <f t="shared" si="4"/>
        <v>1864</v>
      </c>
      <c r="P15" s="3"/>
      <c r="Q15" s="3"/>
      <c r="R15" s="3"/>
    </row>
    <row r="16" spans="1:18" ht="12.5" customHeight="1" x14ac:dyDescent="0.35">
      <c r="A16" s="47">
        <v>12</v>
      </c>
      <c r="B16" s="26" t="s">
        <v>53</v>
      </c>
      <c r="C16" s="9">
        <v>0</v>
      </c>
      <c r="D16" s="9">
        <v>47</v>
      </c>
      <c r="E16" s="27">
        <v>2032</v>
      </c>
      <c r="F16" s="9">
        <v>2079</v>
      </c>
      <c r="H16" s="7">
        <v>12</v>
      </c>
      <c r="I16" s="50" t="s">
        <v>53</v>
      </c>
      <c r="J16" s="11">
        <f t="shared" si="1"/>
        <v>2032</v>
      </c>
      <c r="K16" s="11">
        <f t="shared" si="0"/>
        <v>2032.0011999999999</v>
      </c>
      <c r="L16" s="11">
        <f t="shared" si="2"/>
        <v>9</v>
      </c>
      <c r="M16" s="12" t="str">
        <f t="shared" si="3"/>
        <v>Chinese, nec</v>
      </c>
      <c r="N16" s="12">
        <f t="shared" si="4"/>
        <v>1384</v>
      </c>
      <c r="P16" s="3"/>
      <c r="Q16" s="3"/>
      <c r="R16" s="3"/>
    </row>
    <row r="17" spans="1:18" ht="12.5" customHeight="1" x14ac:dyDescent="0.35">
      <c r="A17" s="47">
        <v>13</v>
      </c>
      <c r="B17" s="26" t="s">
        <v>52</v>
      </c>
      <c r="C17" s="28">
        <v>0</v>
      </c>
      <c r="D17" s="28">
        <v>80</v>
      </c>
      <c r="E17" s="29">
        <v>1864</v>
      </c>
      <c r="F17" s="28">
        <v>1944</v>
      </c>
      <c r="H17" s="7">
        <v>13</v>
      </c>
      <c r="I17" s="50" t="s">
        <v>52</v>
      </c>
      <c r="J17" s="11">
        <f t="shared" si="1"/>
        <v>1864</v>
      </c>
      <c r="K17" s="11">
        <f t="shared" si="0"/>
        <v>1864.0012999999999</v>
      </c>
      <c r="L17" s="11">
        <f t="shared" si="2"/>
        <v>11</v>
      </c>
      <c r="M17" s="12" t="str">
        <f t="shared" si="3"/>
        <v>Filipino</v>
      </c>
      <c r="N17" s="12">
        <f t="shared" si="4"/>
        <v>1261</v>
      </c>
      <c r="P17" s="3"/>
      <c r="Q17" s="3"/>
      <c r="R17" s="3"/>
    </row>
    <row r="18" spans="1:18" ht="12.5" customHeight="1" x14ac:dyDescent="0.35">
      <c r="A18" s="47">
        <v>14</v>
      </c>
      <c r="B18" s="26" t="s">
        <v>32</v>
      </c>
      <c r="C18" s="9">
        <v>30</v>
      </c>
      <c r="D18" s="9">
        <v>908</v>
      </c>
      <c r="E18" s="27">
        <v>823</v>
      </c>
      <c r="F18" s="9">
        <v>1761</v>
      </c>
      <c r="H18" s="7">
        <v>14</v>
      </c>
      <c r="I18" s="50" t="s">
        <v>32</v>
      </c>
      <c r="J18" s="11">
        <f t="shared" si="1"/>
        <v>823</v>
      </c>
      <c r="K18" s="11">
        <f t="shared" si="0"/>
        <v>823.00139999999999</v>
      </c>
      <c r="L18" s="11">
        <f t="shared" si="2"/>
        <v>17</v>
      </c>
      <c r="M18" s="12" t="str">
        <f t="shared" si="3"/>
        <v>Cantonese</v>
      </c>
      <c r="N18" s="12">
        <f t="shared" si="4"/>
        <v>1257</v>
      </c>
      <c r="P18" s="3"/>
      <c r="Q18" s="3"/>
      <c r="R18" s="3"/>
    </row>
    <row r="19" spans="1:18" ht="12.5" customHeight="1" x14ac:dyDescent="0.35">
      <c r="A19" s="47">
        <v>15</v>
      </c>
      <c r="B19" s="26" t="s">
        <v>49</v>
      </c>
      <c r="C19" s="28">
        <v>5</v>
      </c>
      <c r="D19" s="28">
        <v>293</v>
      </c>
      <c r="E19" s="29">
        <v>1384</v>
      </c>
      <c r="F19" s="28">
        <v>1682</v>
      </c>
      <c r="H19" s="7">
        <v>15</v>
      </c>
      <c r="I19" s="50" t="s">
        <v>49</v>
      </c>
      <c r="J19" s="11">
        <f t="shared" si="1"/>
        <v>1384</v>
      </c>
      <c r="K19" s="11">
        <f t="shared" si="0"/>
        <v>1384.0015000000001</v>
      </c>
      <c r="L19" s="11">
        <f t="shared" si="2"/>
        <v>12</v>
      </c>
      <c r="M19" s="12" t="str">
        <f t="shared" si="3"/>
        <v>Indonesian</v>
      </c>
      <c r="N19" s="12">
        <f t="shared" si="4"/>
        <v>1034</v>
      </c>
      <c r="P19" s="3"/>
      <c r="Q19" s="3"/>
      <c r="R19" s="3"/>
    </row>
    <row r="20" spans="1:18" ht="12.5" customHeight="1" x14ac:dyDescent="0.35">
      <c r="A20" s="47">
        <v>16</v>
      </c>
      <c r="B20" s="26" t="s">
        <v>56</v>
      </c>
      <c r="C20" s="9">
        <v>0</v>
      </c>
      <c r="D20" s="9">
        <v>207</v>
      </c>
      <c r="E20" s="27">
        <v>1257</v>
      </c>
      <c r="F20" s="9">
        <v>1464</v>
      </c>
      <c r="H20" s="7">
        <v>16</v>
      </c>
      <c r="I20" s="50" t="s">
        <v>56</v>
      </c>
      <c r="J20" s="11">
        <f t="shared" si="1"/>
        <v>1257</v>
      </c>
      <c r="K20" s="11">
        <f t="shared" si="0"/>
        <v>1257.0016000000001</v>
      </c>
      <c r="L20" s="11">
        <f t="shared" si="2"/>
        <v>14</v>
      </c>
      <c r="M20" s="12" t="str">
        <f t="shared" si="3"/>
        <v>Tamil</v>
      </c>
      <c r="N20" s="12">
        <f t="shared" si="4"/>
        <v>912</v>
      </c>
      <c r="P20" s="3"/>
      <c r="Q20" s="3"/>
      <c r="R20" s="3"/>
    </row>
    <row r="21" spans="1:18" ht="12.5" customHeight="1" x14ac:dyDescent="0.35">
      <c r="A21" s="47">
        <v>17</v>
      </c>
      <c r="B21" s="26" t="s">
        <v>54</v>
      </c>
      <c r="C21" s="28">
        <v>0</v>
      </c>
      <c r="D21" s="28">
        <v>160</v>
      </c>
      <c r="E21" s="29">
        <v>1261</v>
      </c>
      <c r="F21" s="28">
        <v>1421</v>
      </c>
      <c r="H21" s="7">
        <v>17</v>
      </c>
      <c r="I21" s="50" t="s">
        <v>54</v>
      </c>
      <c r="J21" s="11">
        <f t="shared" si="1"/>
        <v>1261</v>
      </c>
      <c r="K21" s="11">
        <f t="shared" si="0"/>
        <v>1261.0017</v>
      </c>
      <c r="L21" s="11">
        <f t="shared" si="2"/>
        <v>13</v>
      </c>
      <c r="M21" s="12" t="str">
        <f t="shared" si="3"/>
        <v>Spanish</v>
      </c>
      <c r="N21" s="12">
        <f t="shared" si="4"/>
        <v>823</v>
      </c>
      <c r="P21" s="3"/>
      <c r="Q21" s="3"/>
      <c r="R21" s="3"/>
    </row>
    <row r="22" spans="1:18" ht="12.5" customHeight="1" x14ac:dyDescent="0.35">
      <c r="A22" s="47">
        <v>18</v>
      </c>
      <c r="B22" s="26" t="s">
        <v>23</v>
      </c>
      <c r="C22" s="9">
        <v>0</v>
      </c>
      <c r="D22" s="9">
        <v>252</v>
      </c>
      <c r="E22" s="27">
        <v>1034</v>
      </c>
      <c r="F22" s="9">
        <v>1286</v>
      </c>
      <c r="H22" s="7">
        <v>18</v>
      </c>
      <c r="I22" s="50" t="s">
        <v>23</v>
      </c>
      <c r="J22" s="11">
        <f t="shared" si="1"/>
        <v>1034</v>
      </c>
      <c r="K22" s="11">
        <f t="shared" si="0"/>
        <v>1034.0018</v>
      </c>
      <c r="L22" s="11">
        <f t="shared" si="2"/>
        <v>15</v>
      </c>
      <c r="M22" s="12" t="str">
        <f t="shared" si="3"/>
        <v>Bengali</v>
      </c>
      <c r="N22" s="12">
        <f t="shared" si="4"/>
        <v>748</v>
      </c>
      <c r="P22" s="3"/>
      <c r="Q22" s="3"/>
      <c r="R22" s="3"/>
    </row>
    <row r="23" spans="1:18" ht="12.5" customHeight="1" x14ac:dyDescent="0.35">
      <c r="A23" s="47">
        <v>19</v>
      </c>
      <c r="B23" s="26" t="s">
        <v>18</v>
      </c>
      <c r="C23" s="28">
        <v>164</v>
      </c>
      <c r="D23" s="28">
        <v>145</v>
      </c>
      <c r="E23" s="29">
        <v>912</v>
      </c>
      <c r="F23" s="28">
        <v>1221</v>
      </c>
      <c r="H23" s="7">
        <v>19</v>
      </c>
      <c r="I23" s="50" t="s">
        <v>18</v>
      </c>
      <c r="J23" s="11">
        <f t="shared" si="1"/>
        <v>912</v>
      </c>
      <c r="K23" s="11">
        <f t="shared" si="0"/>
        <v>912.00189999999998</v>
      </c>
      <c r="L23" s="11">
        <f t="shared" si="2"/>
        <v>16</v>
      </c>
      <c r="M23" s="12" t="str">
        <f t="shared" si="3"/>
        <v>Tagalog</v>
      </c>
      <c r="N23" s="12">
        <f t="shared" si="4"/>
        <v>686</v>
      </c>
      <c r="P23" s="3"/>
      <c r="Q23" s="3"/>
      <c r="R23" s="3"/>
    </row>
    <row r="24" spans="1:18" ht="12.5" customHeight="1" x14ac:dyDescent="0.35">
      <c r="A24" s="47">
        <v>20</v>
      </c>
      <c r="B24" s="26" t="s">
        <v>21</v>
      </c>
      <c r="C24" s="9">
        <v>0</v>
      </c>
      <c r="D24" s="9">
        <v>664</v>
      </c>
      <c r="E24" s="27">
        <v>310</v>
      </c>
      <c r="F24" s="9">
        <v>974</v>
      </c>
      <c r="H24" s="7">
        <v>20</v>
      </c>
      <c r="I24" s="50" t="s">
        <v>21</v>
      </c>
      <c r="J24" s="11">
        <f t="shared" si="1"/>
        <v>310</v>
      </c>
      <c r="K24" s="11">
        <f t="shared" si="0"/>
        <v>310.00200000000001</v>
      </c>
      <c r="L24" s="11">
        <f t="shared" si="2"/>
        <v>26</v>
      </c>
      <c r="M24" s="12" t="str">
        <f t="shared" si="3"/>
        <v>Marathi</v>
      </c>
      <c r="N24" s="12">
        <f t="shared" si="4"/>
        <v>521</v>
      </c>
      <c r="P24" s="3"/>
      <c r="Q24" s="3"/>
      <c r="R24" s="3"/>
    </row>
    <row r="25" spans="1:18" ht="12.5" customHeight="1" x14ac:dyDescent="0.35">
      <c r="A25" s="47">
        <v>21</v>
      </c>
      <c r="B25" s="26" t="s">
        <v>65</v>
      </c>
      <c r="C25" s="28">
        <v>367</v>
      </c>
      <c r="D25" s="28">
        <v>561</v>
      </c>
      <c r="E25" s="29">
        <v>5</v>
      </c>
      <c r="F25" s="28">
        <v>933</v>
      </c>
      <c r="H25" s="7">
        <v>21</v>
      </c>
      <c r="I25" s="50" t="s">
        <v>65</v>
      </c>
      <c r="J25" s="11">
        <f t="shared" si="1"/>
        <v>5</v>
      </c>
      <c r="K25" s="11">
        <f t="shared" si="0"/>
        <v>5.0021000000000004</v>
      </c>
      <c r="L25" s="11">
        <f t="shared" si="2"/>
        <v>93</v>
      </c>
      <c r="M25" s="12" t="str">
        <f t="shared" si="3"/>
        <v>Arabic</v>
      </c>
      <c r="N25" s="12">
        <f t="shared" si="4"/>
        <v>468</v>
      </c>
      <c r="P25" s="3"/>
      <c r="Q25" s="3"/>
      <c r="R25" s="3"/>
    </row>
    <row r="26" spans="1:18" ht="12.5" customHeight="1" x14ac:dyDescent="0.35">
      <c r="A26" s="47">
        <v>22</v>
      </c>
      <c r="B26" s="26" t="s">
        <v>71</v>
      </c>
      <c r="C26" s="9">
        <v>365</v>
      </c>
      <c r="D26" s="9">
        <v>84</v>
      </c>
      <c r="E26" s="27">
        <v>395</v>
      </c>
      <c r="F26" s="9">
        <v>844</v>
      </c>
      <c r="H26" s="7">
        <v>22</v>
      </c>
      <c r="I26" s="50" t="s">
        <v>71</v>
      </c>
      <c r="J26" s="11">
        <f t="shared" si="1"/>
        <v>395</v>
      </c>
      <c r="K26" s="11">
        <f t="shared" si="0"/>
        <v>395.00220000000002</v>
      </c>
      <c r="L26" s="11">
        <f t="shared" si="2"/>
        <v>24</v>
      </c>
      <c r="M26" s="12" t="str">
        <f t="shared" si="3"/>
        <v>Persian</v>
      </c>
      <c r="N26" s="12">
        <f t="shared" si="4"/>
        <v>445</v>
      </c>
      <c r="P26" s="3"/>
      <c r="Q26" s="3"/>
      <c r="R26" s="3"/>
    </row>
    <row r="27" spans="1:18" ht="12.5" customHeight="1" x14ac:dyDescent="0.35">
      <c r="A27" s="47">
        <v>23</v>
      </c>
      <c r="B27" s="26" t="s">
        <v>16</v>
      </c>
      <c r="C27" s="28">
        <v>0</v>
      </c>
      <c r="D27" s="28">
        <v>88</v>
      </c>
      <c r="E27" s="29">
        <v>748</v>
      </c>
      <c r="F27" s="28">
        <v>836</v>
      </c>
      <c r="H27" s="7">
        <v>23</v>
      </c>
      <c r="I27" s="50" t="s">
        <v>16</v>
      </c>
      <c r="J27" s="11">
        <f t="shared" si="1"/>
        <v>748</v>
      </c>
      <c r="K27" s="11">
        <f t="shared" si="0"/>
        <v>748.00229999999999</v>
      </c>
      <c r="L27" s="11">
        <f t="shared" si="2"/>
        <v>18</v>
      </c>
      <c r="M27" s="12" t="str">
        <f t="shared" si="3"/>
        <v>Korean</v>
      </c>
      <c r="N27" s="12">
        <f t="shared" si="4"/>
        <v>422</v>
      </c>
      <c r="P27" s="3"/>
      <c r="Q27" s="3"/>
      <c r="R27" s="3"/>
    </row>
    <row r="28" spans="1:18" ht="12.5" customHeight="1" x14ac:dyDescent="0.35">
      <c r="A28" s="47">
        <v>24</v>
      </c>
      <c r="B28" s="26" t="s">
        <v>75</v>
      </c>
      <c r="C28" s="9">
        <v>0</v>
      </c>
      <c r="D28" s="9">
        <v>105</v>
      </c>
      <c r="E28" s="27">
        <v>686</v>
      </c>
      <c r="F28" s="9">
        <v>791</v>
      </c>
      <c r="H28" s="7">
        <v>24</v>
      </c>
      <c r="I28" s="50" t="s">
        <v>75</v>
      </c>
      <c r="J28" s="11">
        <f t="shared" si="1"/>
        <v>686</v>
      </c>
      <c r="K28" s="11">
        <f t="shared" si="0"/>
        <v>686.00239999999997</v>
      </c>
      <c r="L28" s="11">
        <f t="shared" si="2"/>
        <v>19</v>
      </c>
      <c r="M28" s="12" t="str">
        <f t="shared" si="3"/>
        <v>Farsi (Persian)</v>
      </c>
      <c r="N28" s="12">
        <f t="shared" si="4"/>
        <v>395</v>
      </c>
      <c r="P28" s="3"/>
      <c r="Q28" s="3"/>
      <c r="R28" s="3"/>
    </row>
    <row r="29" spans="1:18" ht="12.5" customHeight="1" x14ac:dyDescent="0.35">
      <c r="A29" s="47">
        <v>25</v>
      </c>
      <c r="B29" s="26" t="s">
        <v>64</v>
      </c>
      <c r="C29" s="28">
        <v>121</v>
      </c>
      <c r="D29" s="28">
        <v>165</v>
      </c>
      <c r="E29" s="29">
        <v>445</v>
      </c>
      <c r="F29" s="28">
        <v>731</v>
      </c>
      <c r="H29" s="7">
        <v>25</v>
      </c>
      <c r="I29" s="50" t="s">
        <v>64</v>
      </c>
      <c r="J29" s="11">
        <f t="shared" si="1"/>
        <v>445</v>
      </c>
      <c r="K29" s="11">
        <f t="shared" si="0"/>
        <v>445.0025</v>
      </c>
      <c r="L29" s="11">
        <f t="shared" si="2"/>
        <v>22</v>
      </c>
      <c r="M29" s="12" t="str">
        <f t="shared" si="3"/>
        <v>Kannada</v>
      </c>
      <c r="N29" s="12">
        <f t="shared" si="4"/>
        <v>325</v>
      </c>
      <c r="P29" s="3"/>
      <c r="Q29" s="3"/>
      <c r="R29" s="3"/>
    </row>
    <row r="30" spans="1:18" ht="12.5" customHeight="1" x14ac:dyDescent="0.35">
      <c r="A30" s="47">
        <v>26</v>
      </c>
      <c r="B30" s="26" t="s">
        <v>73</v>
      </c>
      <c r="C30" s="9">
        <v>498</v>
      </c>
      <c r="D30" s="9">
        <v>99</v>
      </c>
      <c r="E30" s="27">
        <v>94</v>
      </c>
      <c r="F30" s="9">
        <v>691</v>
      </c>
      <c r="H30" s="7">
        <v>26</v>
      </c>
      <c r="I30" s="50" t="s">
        <v>73</v>
      </c>
      <c r="J30" s="11">
        <f t="shared" si="1"/>
        <v>94</v>
      </c>
      <c r="K30" s="11">
        <f t="shared" si="0"/>
        <v>94.002600000000001</v>
      </c>
      <c r="L30" s="11">
        <f t="shared" si="2"/>
        <v>43</v>
      </c>
      <c r="M30" s="12" t="str">
        <f t="shared" si="3"/>
        <v>Thai</v>
      </c>
      <c r="N30" s="12">
        <f t="shared" si="4"/>
        <v>310</v>
      </c>
      <c r="P30" s="3"/>
      <c r="Q30" s="3"/>
      <c r="R30" s="3"/>
    </row>
    <row r="31" spans="1:18" ht="12.5" customHeight="1" x14ac:dyDescent="0.35">
      <c r="A31" s="47">
        <v>27</v>
      </c>
      <c r="B31" s="26" t="s">
        <v>22</v>
      </c>
      <c r="C31" s="28">
        <v>0</v>
      </c>
      <c r="D31" s="28">
        <v>222</v>
      </c>
      <c r="E31" s="29">
        <v>422</v>
      </c>
      <c r="F31" s="28">
        <v>644</v>
      </c>
      <c r="H31" s="7">
        <v>27</v>
      </c>
      <c r="I31" s="50" t="s">
        <v>22</v>
      </c>
      <c r="J31" s="11">
        <f t="shared" si="1"/>
        <v>422</v>
      </c>
      <c r="K31" s="11">
        <f t="shared" si="0"/>
        <v>422.0027</v>
      </c>
      <c r="L31" s="11">
        <f t="shared" si="2"/>
        <v>23</v>
      </c>
      <c r="M31" s="12" t="str">
        <f t="shared" si="3"/>
        <v>Chinese, nfd</v>
      </c>
      <c r="N31" s="12">
        <f t="shared" si="4"/>
        <v>295</v>
      </c>
      <c r="P31" s="3"/>
      <c r="Q31" s="3"/>
      <c r="R31" s="3"/>
    </row>
    <row r="32" spans="1:18" ht="12.5" customHeight="1" x14ac:dyDescent="0.35">
      <c r="A32" s="47">
        <v>28</v>
      </c>
      <c r="B32" s="26" t="s">
        <v>27</v>
      </c>
      <c r="C32" s="9">
        <v>23</v>
      </c>
      <c r="D32" s="9">
        <v>395</v>
      </c>
      <c r="E32" s="27">
        <v>203</v>
      </c>
      <c r="F32" s="9">
        <v>621</v>
      </c>
      <c r="H32" s="7">
        <v>28</v>
      </c>
      <c r="I32" s="50" t="s">
        <v>27</v>
      </c>
      <c r="J32" s="11">
        <f t="shared" si="1"/>
        <v>203</v>
      </c>
      <c r="K32" s="11">
        <f t="shared" si="0"/>
        <v>203.00280000000001</v>
      </c>
      <c r="L32" s="11">
        <f t="shared" si="2"/>
        <v>31</v>
      </c>
      <c r="M32" s="12" t="str">
        <f t="shared" si="3"/>
        <v>Portuguese</v>
      </c>
      <c r="N32" s="12">
        <f t="shared" si="4"/>
        <v>276</v>
      </c>
      <c r="P32" s="3"/>
      <c r="Q32" s="3"/>
      <c r="R32" s="3"/>
    </row>
    <row r="33" spans="1:18" ht="12.5" customHeight="1" x14ac:dyDescent="0.35">
      <c r="A33" s="47">
        <v>29</v>
      </c>
      <c r="B33" s="26" t="s">
        <v>34</v>
      </c>
      <c r="C33" s="28">
        <v>0</v>
      </c>
      <c r="D33" s="28">
        <v>19</v>
      </c>
      <c r="E33" s="29">
        <v>521</v>
      </c>
      <c r="F33" s="28">
        <v>540</v>
      </c>
      <c r="H33" s="7">
        <v>29</v>
      </c>
      <c r="I33" s="50" t="s">
        <v>34</v>
      </c>
      <c r="J33" s="11">
        <f t="shared" si="1"/>
        <v>521</v>
      </c>
      <c r="K33" s="11">
        <f t="shared" si="0"/>
        <v>521.00289999999995</v>
      </c>
      <c r="L33" s="11">
        <f t="shared" si="2"/>
        <v>20</v>
      </c>
      <c r="M33" s="12" t="str">
        <f t="shared" si="3"/>
        <v>Sri Lankan</v>
      </c>
      <c r="N33" s="12">
        <f t="shared" si="4"/>
        <v>231</v>
      </c>
      <c r="P33" s="3"/>
      <c r="Q33" s="3"/>
      <c r="R33" s="3"/>
    </row>
    <row r="34" spans="1:18" ht="12.5" customHeight="1" x14ac:dyDescent="0.35">
      <c r="A34" s="47">
        <v>30</v>
      </c>
      <c r="B34" s="26" t="s">
        <v>58</v>
      </c>
      <c r="C34" s="9">
        <v>0</v>
      </c>
      <c r="D34" s="9">
        <v>260</v>
      </c>
      <c r="E34" s="27">
        <v>276</v>
      </c>
      <c r="F34" s="9">
        <v>536</v>
      </c>
      <c r="H34" s="7">
        <v>30</v>
      </c>
      <c r="I34" s="50" t="s">
        <v>58</v>
      </c>
      <c r="J34" s="11">
        <f t="shared" si="1"/>
        <v>276</v>
      </c>
      <c r="K34" s="11">
        <f t="shared" si="0"/>
        <v>276.00299999999999</v>
      </c>
      <c r="L34" s="11">
        <f t="shared" si="2"/>
        <v>28</v>
      </c>
      <c r="M34" s="12" t="str">
        <f t="shared" si="3"/>
        <v>Malay</v>
      </c>
      <c r="N34" s="12">
        <f t="shared" si="4"/>
        <v>227</v>
      </c>
      <c r="P34" s="3"/>
      <c r="Q34" s="3"/>
      <c r="R34" s="3"/>
    </row>
    <row r="35" spans="1:18" ht="12.5" customHeight="1" x14ac:dyDescent="0.35">
      <c r="A35" s="47">
        <v>31</v>
      </c>
      <c r="B35" s="26" t="s">
        <v>79</v>
      </c>
      <c r="C35" s="28">
        <v>318</v>
      </c>
      <c r="D35" s="28">
        <v>69</v>
      </c>
      <c r="E35" s="29">
        <v>129</v>
      </c>
      <c r="F35" s="28">
        <v>516</v>
      </c>
      <c r="H35" s="7">
        <v>31</v>
      </c>
      <c r="I35" s="50" t="s">
        <v>79</v>
      </c>
      <c r="J35" s="11">
        <f t="shared" si="1"/>
        <v>129</v>
      </c>
      <c r="K35" s="11">
        <f t="shared" si="0"/>
        <v>129.00309999999999</v>
      </c>
      <c r="L35" s="11">
        <f t="shared" si="2"/>
        <v>37</v>
      </c>
      <c r="M35" s="12" t="str">
        <f t="shared" si="3"/>
        <v>Khmer</v>
      </c>
      <c r="N35" s="12">
        <f t="shared" si="4"/>
        <v>203</v>
      </c>
      <c r="P35" s="3"/>
      <c r="Q35" s="3"/>
      <c r="R35" s="3"/>
    </row>
    <row r="36" spans="1:18" ht="12.5" customHeight="1" x14ac:dyDescent="0.35">
      <c r="A36" s="47">
        <v>32</v>
      </c>
      <c r="B36" s="26" t="s">
        <v>61</v>
      </c>
      <c r="C36" s="9">
        <v>0</v>
      </c>
      <c r="D36" s="9">
        <v>140</v>
      </c>
      <c r="E36" s="27">
        <v>295</v>
      </c>
      <c r="F36" s="9">
        <v>435</v>
      </c>
      <c r="H36" s="7">
        <v>32</v>
      </c>
      <c r="I36" s="50" t="s">
        <v>61</v>
      </c>
      <c r="J36" s="11">
        <f t="shared" si="1"/>
        <v>295</v>
      </c>
      <c r="K36" s="11">
        <f t="shared" si="0"/>
        <v>295.00319999999999</v>
      </c>
      <c r="L36" s="11">
        <f t="shared" si="2"/>
        <v>27</v>
      </c>
      <c r="M36" s="12" t="str">
        <f t="shared" si="3"/>
        <v>French</v>
      </c>
      <c r="N36" s="12">
        <f t="shared" si="4"/>
        <v>193</v>
      </c>
      <c r="P36" s="3"/>
      <c r="Q36" s="3"/>
      <c r="R36" s="3"/>
    </row>
    <row r="37" spans="1:18" ht="12.5" customHeight="1" x14ac:dyDescent="0.35">
      <c r="A37" s="47">
        <v>33</v>
      </c>
      <c r="B37" s="26" t="s">
        <v>38</v>
      </c>
      <c r="C37" s="28">
        <v>0</v>
      </c>
      <c r="D37" s="28">
        <v>217</v>
      </c>
      <c r="E37" s="29">
        <v>135</v>
      </c>
      <c r="F37" s="28">
        <v>352</v>
      </c>
      <c r="H37" s="7">
        <v>33</v>
      </c>
      <c r="I37" s="50" t="s">
        <v>38</v>
      </c>
      <c r="J37" s="11">
        <f t="shared" si="1"/>
        <v>135</v>
      </c>
      <c r="K37" s="11">
        <f t="shared" si="0"/>
        <v>135.0033</v>
      </c>
      <c r="L37" s="11">
        <f t="shared" si="2"/>
        <v>36</v>
      </c>
      <c r="M37" s="12" t="str">
        <f t="shared" si="3"/>
        <v>Persian (excluding Dari)</v>
      </c>
      <c r="N37" s="12">
        <f t="shared" si="4"/>
        <v>174</v>
      </c>
      <c r="P37" s="3"/>
      <c r="Q37" s="3"/>
      <c r="R37" s="3"/>
    </row>
    <row r="38" spans="1:18" ht="12.5" customHeight="1" x14ac:dyDescent="0.35">
      <c r="A38" s="47">
        <v>34</v>
      </c>
      <c r="B38" s="26" t="s">
        <v>60</v>
      </c>
      <c r="C38" s="9">
        <v>6</v>
      </c>
      <c r="D38" s="9">
        <v>148</v>
      </c>
      <c r="E38" s="27">
        <v>193</v>
      </c>
      <c r="F38" s="9">
        <v>347</v>
      </c>
      <c r="H38" s="7">
        <v>34</v>
      </c>
      <c r="I38" s="50" t="s">
        <v>60</v>
      </c>
      <c r="J38" s="11">
        <f t="shared" si="1"/>
        <v>193</v>
      </c>
      <c r="K38" s="11">
        <f t="shared" si="0"/>
        <v>193.0034</v>
      </c>
      <c r="L38" s="11">
        <f t="shared" si="2"/>
        <v>32</v>
      </c>
      <c r="M38" s="12" t="str">
        <f t="shared" si="3"/>
        <v>Italian</v>
      </c>
      <c r="N38" s="12">
        <f t="shared" si="4"/>
        <v>155</v>
      </c>
      <c r="P38" s="3"/>
      <c r="Q38" s="3"/>
      <c r="R38" s="3"/>
    </row>
    <row r="39" spans="1:18" ht="12.5" customHeight="1" x14ac:dyDescent="0.35">
      <c r="A39" s="47">
        <v>35</v>
      </c>
      <c r="B39" s="26" t="s">
        <v>20</v>
      </c>
      <c r="C39" s="28">
        <v>17</v>
      </c>
      <c r="D39" s="28">
        <v>192</v>
      </c>
      <c r="E39" s="29">
        <v>136</v>
      </c>
      <c r="F39" s="28">
        <v>345</v>
      </c>
      <c r="H39" s="7">
        <v>35</v>
      </c>
      <c r="I39" s="50" t="s">
        <v>20</v>
      </c>
      <c r="J39" s="11">
        <f t="shared" si="1"/>
        <v>136</v>
      </c>
      <c r="K39" s="11">
        <f t="shared" si="0"/>
        <v>136.0035</v>
      </c>
      <c r="L39" s="11">
        <f t="shared" si="2"/>
        <v>35</v>
      </c>
      <c r="M39" s="12" t="str">
        <f t="shared" si="3"/>
        <v>Turkish</v>
      </c>
      <c r="N39" s="12">
        <f t="shared" si="4"/>
        <v>136</v>
      </c>
      <c r="P39" s="3"/>
      <c r="Q39" s="3"/>
      <c r="R39" s="3"/>
    </row>
    <row r="40" spans="1:18" ht="12.5" customHeight="1" x14ac:dyDescent="0.35">
      <c r="A40" s="47">
        <v>36</v>
      </c>
      <c r="B40" s="26" t="s">
        <v>76</v>
      </c>
      <c r="C40" s="9">
        <v>334</v>
      </c>
      <c r="D40" s="9">
        <v>7</v>
      </c>
      <c r="E40" s="27">
        <v>0</v>
      </c>
      <c r="F40" s="9">
        <v>341</v>
      </c>
      <c r="H40" s="7">
        <v>36</v>
      </c>
      <c r="I40" s="50" t="s">
        <v>76</v>
      </c>
      <c r="J40" s="11">
        <f t="shared" si="1"/>
        <v>0</v>
      </c>
      <c r="K40" s="11">
        <f t="shared" si="0"/>
        <v>3.6000000000000003E-3</v>
      </c>
      <c r="L40" s="11">
        <f t="shared" si="2"/>
        <v>125</v>
      </c>
      <c r="M40" s="12" t="str">
        <f t="shared" si="3"/>
        <v>Japanese</v>
      </c>
      <c r="N40" s="12">
        <f t="shared" si="4"/>
        <v>135</v>
      </c>
      <c r="P40" s="3"/>
      <c r="Q40" s="3"/>
      <c r="R40" s="3"/>
    </row>
    <row r="41" spans="1:18" ht="12.5" customHeight="1" x14ac:dyDescent="0.35">
      <c r="A41" s="47">
        <v>37</v>
      </c>
      <c r="B41" s="26" t="s">
        <v>67</v>
      </c>
      <c r="C41" s="28">
        <v>0</v>
      </c>
      <c r="D41" s="28">
        <v>10</v>
      </c>
      <c r="E41" s="29">
        <v>325</v>
      </c>
      <c r="F41" s="28">
        <v>335</v>
      </c>
      <c r="H41" s="7">
        <v>37</v>
      </c>
      <c r="I41" s="50" t="s">
        <v>67</v>
      </c>
      <c r="J41" s="11">
        <f t="shared" si="1"/>
        <v>325</v>
      </c>
      <c r="K41" s="11">
        <f t="shared" si="0"/>
        <v>325.00369999999998</v>
      </c>
      <c r="L41" s="11">
        <f t="shared" si="2"/>
        <v>25</v>
      </c>
      <c r="M41" s="12" t="str">
        <f t="shared" si="3"/>
        <v>Burmese / Myanmar</v>
      </c>
      <c r="N41" s="12">
        <f t="shared" si="4"/>
        <v>129</v>
      </c>
      <c r="P41" s="3"/>
      <c r="Q41" s="3"/>
      <c r="R41" s="3"/>
    </row>
    <row r="42" spans="1:18" ht="12.5" customHeight="1" x14ac:dyDescent="0.35">
      <c r="A42" s="47">
        <v>38</v>
      </c>
      <c r="B42" s="26" t="s">
        <v>63</v>
      </c>
      <c r="C42" s="9">
        <v>0</v>
      </c>
      <c r="D42" s="9">
        <v>179</v>
      </c>
      <c r="E42" s="27">
        <v>155</v>
      </c>
      <c r="F42" s="9">
        <v>334</v>
      </c>
      <c r="H42" s="7">
        <v>38</v>
      </c>
      <c r="I42" s="50" t="s">
        <v>63</v>
      </c>
      <c r="J42" s="11">
        <f t="shared" si="1"/>
        <v>155</v>
      </c>
      <c r="K42" s="11">
        <f t="shared" si="0"/>
        <v>155.00380000000001</v>
      </c>
      <c r="L42" s="11">
        <f t="shared" si="2"/>
        <v>34</v>
      </c>
      <c r="M42" s="12" t="str">
        <f t="shared" si="3"/>
        <v>Indian</v>
      </c>
      <c r="N42" s="12">
        <f t="shared" si="4"/>
        <v>124</v>
      </c>
      <c r="P42" s="3"/>
      <c r="Q42" s="3"/>
      <c r="R42" s="3"/>
    </row>
    <row r="43" spans="1:18" ht="12.5" customHeight="1" x14ac:dyDescent="0.35">
      <c r="A43" s="47">
        <v>39</v>
      </c>
      <c r="B43" s="26" t="s">
        <v>17</v>
      </c>
      <c r="C43" s="28">
        <v>14</v>
      </c>
      <c r="D43" s="28">
        <v>78</v>
      </c>
      <c r="E43" s="29">
        <v>227</v>
      </c>
      <c r="F43" s="28">
        <v>319</v>
      </c>
      <c r="H43" s="7">
        <v>39</v>
      </c>
      <c r="I43" s="50" t="s">
        <v>17</v>
      </c>
      <c r="J43" s="11">
        <f t="shared" si="1"/>
        <v>227</v>
      </c>
      <c r="K43" s="11">
        <f t="shared" si="0"/>
        <v>227.00389999999999</v>
      </c>
      <c r="L43" s="11">
        <f t="shared" si="2"/>
        <v>30</v>
      </c>
      <c r="M43" s="12" t="str">
        <f t="shared" si="3"/>
        <v>Swahili</v>
      </c>
      <c r="N43" s="12">
        <f t="shared" si="4"/>
        <v>114</v>
      </c>
      <c r="P43" s="3"/>
      <c r="Q43" s="3"/>
      <c r="R43" s="3"/>
    </row>
    <row r="44" spans="1:18" ht="12.5" customHeight="1" x14ac:dyDescent="0.35">
      <c r="A44" s="47">
        <v>40</v>
      </c>
      <c r="B44" s="26" t="s">
        <v>33</v>
      </c>
      <c r="C44" s="9">
        <v>0</v>
      </c>
      <c r="D44" s="9">
        <v>35</v>
      </c>
      <c r="E44" s="27">
        <v>231</v>
      </c>
      <c r="F44" s="9">
        <v>266</v>
      </c>
      <c r="H44" s="7">
        <v>40</v>
      </c>
      <c r="I44" s="50" t="s">
        <v>33</v>
      </c>
      <c r="J44" s="11">
        <f t="shared" si="1"/>
        <v>231</v>
      </c>
      <c r="K44" s="11">
        <f t="shared" si="0"/>
        <v>231.00399999999999</v>
      </c>
      <c r="L44" s="11">
        <f t="shared" si="2"/>
        <v>29</v>
      </c>
      <c r="M44" s="12" t="str">
        <f t="shared" si="3"/>
        <v>Afrikaans</v>
      </c>
      <c r="N44" s="12">
        <f t="shared" si="4"/>
        <v>111</v>
      </c>
      <c r="P44" s="3"/>
      <c r="Q44" s="3"/>
      <c r="R44" s="3"/>
    </row>
    <row r="45" spans="1:18" ht="12.5" customHeight="1" x14ac:dyDescent="0.35">
      <c r="A45" s="47">
        <v>41</v>
      </c>
      <c r="B45" s="26" t="s">
        <v>59</v>
      </c>
      <c r="C45" s="28">
        <v>23</v>
      </c>
      <c r="D45" s="28">
        <v>36</v>
      </c>
      <c r="E45" s="29">
        <v>174</v>
      </c>
      <c r="F45" s="28">
        <v>233</v>
      </c>
      <c r="H45" s="7">
        <v>41</v>
      </c>
      <c r="I45" s="50" t="s">
        <v>59</v>
      </c>
      <c r="J45" s="11">
        <f t="shared" si="1"/>
        <v>174</v>
      </c>
      <c r="K45" s="11">
        <f t="shared" si="0"/>
        <v>174.00409999999999</v>
      </c>
      <c r="L45" s="11">
        <f t="shared" si="2"/>
        <v>33</v>
      </c>
      <c r="M45" s="12" t="str">
        <f t="shared" si="3"/>
        <v>Shona</v>
      </c>
      <c r="N45" s="12">
        <f t="shared" si="4"/>
        <v>111</v>
      </c>
      <c r="P45" s="3"/>
      <c r="Q45" s="3"/>
      <c r="R45" s="3"/>
    </row>
    <row r="46" spans="1:18" ht="12.5" customHeight="1" x14ac:dyDescent="0.35">
      <c r="A46" s="47">
        <v>42</v>
      </c>
      <c r="B46" s="26" t="s">
        <v>70</v>
      </c>
      <c r="C46" s="9">
        <v>152</v>
      </c>
      <c r="D46" s="9">
        <v>42</v>
      </c>
      <c r="E46" s="27">
        <v>14</v>
      </c>
      <c r="F46" s="9">
        <v>208</v>
      </c>
      <c r="H46" s="7">
        <v>42</v>
      </c>
      <c r="I46" s="50" t="s">
        <v>70</v>
      </c>
      <c r="J46" s="11">
        <f t="shared" si="1"/>
        <v>14</v>
      </c>
      <c r="K46" s="11">
        <f t="shared" si="0"/>
        <v>14.004200000000001</v>
      </c>
      <c r="L46" s="11">
        <f t="shared" si="2"/>
        <v>70</v>
      </c>
      <c r="M46" s="12" t="str">
        <f t="shared" si="3"/>
        <v>Russian</v>
      </c>
      <c r="N46" s="12">
        <f t="shared" si="4"/>
        <v>99</v>
      </c>
      <c r="P46" s="3"/>
      <c r="Q46" s="3"/>
      <c r="R46" s="3"/>
    </row>
    <row r="47" spans="1:18" ht="12.5" customHeight="1" x14ac:dyDescent="0.35">
      <c r="A47" s="47">
        <v>43</v>
      </c>
      <c r="B47" s="26" t="s">
        <v>62</v>
      </c>
      <c r="C47" s="28">
        <v>0</v>
      </c>
      <c r="D47" s="28">
        <v>102</v>
      </c>
      <c r="E47" s="29">
        <v>99</v>
      </c>
      <c r="F47" s="28">
        <v>201</v>
      </c>
      <c r="H47" s="7">
        <v>43</v>
      </c>
      <c r="I47" s="50" t="s">
        <v>62</v>
      </c>
      <c r="J47" s="11">
        <f t="shared" si="1"/>
        <v>99</v>
      </c>
      <c r="K47" s="11">
        <f t="shared" si="0"/>
        <v>99.004300000000001</v>
      </c>
      <c r="L47" s="11">
        <f t="shared" si="2"/>
        <v>42</v>
      </c>
      <c r="M47" s="12" t="str">
        <f t="shared" si="3"/>
        <v>Pashto</v>
      </c>
      <c r="N47" s="12">
        <f t="shared" si="4"/>
        <v>94</v>
      </c>
      <c r="P47" s="3"/>
      <c r="Q47" s="3"/>
      <c r="R47" s="3"/>
    </row>
    <row r="48" spans="1:18" ht="12.5" customHeight="1" x14ac:dyDescent="0.35">
      <c r="A48" s="47">
        <v>44</v>
      </c>
      <c r="B48" s="26" t="s">
        <v>66</v>
      </c>
      <c r="C48" s="9">
        <v>41</v>
      </c>
      <c r="D48" s="9">
        <v>41</v>
      </c>
      <c r="E48" s="27">
        <v>114</v>
      </c>
      <c r="F48" s="9">
        <v>196</v>
      </c>
      <c r="H48" s="7">
        <v>44</v>
      </c>
      <c r="I48" s="50" t="s">
        <v>66</v>
      </c>
      <c r="J48" s="11">
        <f t="shared" si="1"/>
        <v>114</v>
      </c>
      <c r="K48" s="11">
        <f t="shared" si="0"/>
        <v>114.0044</v>
      </c>
      <c r="L48" s="11">
        <f t="shared" si="2"/>
        <v>39</v>
      </c>
      <c r="M48" s="12" t="str">
        <f t="shared" si="3"/>
        <v>Mauritian Creole</v>
      </c>
      <c r="N48" s="12">
        <f t="shared" si="4"/>
        <v>93</v>
      </c>
      <c r="P48" s="3"/>
      <c r="Q48" s="3"/>
      <c r="R48" s="3"/>
    </row>
    <row r="49" spans="1:18" ht="12.5" customHeight="1" x14ac:dyDescent="0.35">
      <c r="A49" s="47">
        <v>45</v>
      </c>
      <c r="B49" s="26" t="s">
        <v>421</v>
      </c>
      <c r="C49" s="28">
        <v>39</v>
      </c>
      <c r="D49" s="28">
        <v>115</v>
      </c>
      <c r="E49" s="29">
        <v>39</v>
      </c>
      <c r="F49" s="28">
        <v>193</v>
      </c>
      <c r="H49" s="7">
        <v>45</v>
      </c>
      <c r="I49" s="50" t="s">
        <v>421</v>
      </c>
      <c r="J49" s="11">
        <f t="shared" si="1"/>
        <v>39</v>
      </c>
      <c r="K49" s="11">
        <f t="shared" si="0"/>
        <v>39.0045</v>
      </c>
      <c r="L49" s="11">
        <f t="shared" si="2"/>
        <v>52</v>
      </c>
      <c r="M49" s="12" t="str">
        <f t="shared" si="3"/>
        <v>Dzonkha</v>
      </c>
      <c r="N49" s="12">
        <f t="shared" si="4"/>
        <v>87</v>
      </c>
      <c r="P49" s="3"/>
      <c r="Q49" s="3"/>
      <c r="R49" s="3"/>
    </row>
    <row r="50" spans="1:18" ht="12.5" customHeight="1" x14ac:dyDescent="0.35">
      <c r="A50" s="47">
        <v>46</v>
      </c>
      <c r="B50" s="26" t="s">
        <v>68</v>
      </c>
      <c r="C50" s="9">
        <v>0</v>
      </c>
      <c r="D50" s="9">
        <v>82</v>
      </c>
      <c r="E50" s="27">
        <v>81</v>
      </c>
      <c r="F50" s="9">
        <v>163</v>
      </c>
      <c r="H50" s="7">
        <v>46</v>
      </c>
      <c r="I50" s="50" t="s">
        <v>68</v>
      </c>
      <c r="J50" s="11">
        <f t="shared" si="1"/>
        <v>81</v>
      </c>
      <c r="K50" s="11">
        <f t="shared" si="0"/>
        <v>81.004599999999996</v>
      </c>
      <c r="L50" s="11">
        <f t="shared" si="2"/>
        <v>46</v>
      </c>
      <c r="M50" s="12" t="str">
        <f t="shared" si="3"/>
        <v>German</v>
      </c>
      <c r="N50" s="12">
        <f t="shared" si="4"/>
        <v>81</v>
      </c>
      <c r="P50" s="3"/>
      <c r="Q50" s="3"/>
      <c r="R50" s="3"/>
    </row>
    <row r="51" spans="1:18" ht="12.5" customHeight="1" x14ac:dyDescent="0.35">
      <c r="A51" s="47">
        <v>47</v>
      </c>
      <c r="B51" s="26" t="s">
        <v>88</v>
      </c>
      <c r="C51" s="28">
        <v>114</v>
      </c>
      <c r="D51" s="28">
        <v>31</v>
      </c>
      <c r="E51" s="29">
        <v>0</v>
      </c>
      <c r="F51" s="28">
        <v>145</v>
      </c>
      <c r="H51" s="7">
        <v>47</v>
      </c>
      <c r="I51" s="50" t="s">
        <v>88</v>
      </c>
      <c r="J51" s="11">
        <f t="shared" si="1"/>
        <v>0</v>
      </c>
      <c r="K51" s="11">
        <f t="shared" si="0"/>
        <v>4.7000000000000002E-3</v>
      </c>
      <c r="L51" s="11">
        <f t="shared" si="2"/>
        <v>124</v>
      </c>
      <c r="M51" s="12" t="str">
        <f t="shared" si="3"/>
        <v>Bisaya/Visaya</v>
      </c>
      <c r="N51" s="12">
        <f t="shared" si="4"/>
        <v>68</v>
      </c>
      <c r="P51" s="3"/>
      <c r="Q51" s="3"/>
      <c r="R51" s="3"/>
    </row>
    <row r="52" spans="1:18" ht="12.5" customHeight="1" x14ac:dyDescent="0.35">
      <c r="A52" s="47">
        <v>48</v>
      </c>
      <c r="B52" s="26" t="s">
        <v>74</v>
      </c>
      <c r="C52" s="9">
        <v>0</v>
      </c>
      <c r="D52" s="9">
        <v>14</v>
      </c>
      <c r="E52" s="27">
        <v>124</v>
      </c>
      <c r="F52" s="9">
        <v>138</v>
      </c>
      <c r="H52" s="7">
        <v>48</v>
      </c>
      <c r="I52" s="50" t="s">
        <v>74</v>
      </c>
      <c r="J52" s="11">
        <f t="shared" si="1"/>
        <v>124</v>
      </c>
      <c r="K52" s="11">
        <f t="shared" si="0"/>
        <v>124.0048</v>
      </c>
      <c r="L52" s="11">
        <f t="shared" si="2"/>
        <v>38</v>
      </c>
      <c r="M52" s="12" t="str">
        <f t="shared" si="3"/>
        <v>Dutch</v>
      </c>
      <c r="N52" s="12">
        <f t="shared" si="4"/>
        <v>60</v>
      </c>
      <c r="P52" s="3"/>
      <c r="Q52" s="3"/>
      <c r="R52" s="3"/>
    </row>
    <row r="53" spans="1:18" ht="12.5" customHeight="1" x14ac:dyDescent="0.35">
      <c r="A53" s="47">
        <v>49</v>
      </c>
      <c r="B53" s="26" t="s">
        <v>80</v>
      </c>
      <c r="C53" s="28">
        <v>37</v>
      </c>
      <c r="D53" s="28">
        <v>63</v>
      </c>
      <c r="E53" s="29">
        <v>23</v>
      </c>
      <c r="F53" s="28">
        <v>123</v>
      </c>
      <c r="H53" s="7">
        <v>49</v>
      </c>
      <c r="I53" s="50" t="s">
        <v>80</v>
      </c>
      <c r="J53" s="11">
        <f t="shared" si="1"/>
        <v>23</v>
      </c>
      <c r="K53" s="11">
        <f t="shared" si="0"/>
        <v>23.004899999999999</v>
      </c>
      <c r="L53" s="11">
        <f t="shared" si="2"/>
        <v>59</v>
      </c>
      <c r="M53" s="12" t="str">
        <f t="shared" si="3"/>
        <v>Cebuano</v>
      </c>
      <c r="N53" s="12">
        <f t="shared" si="4"/>
        <v>53</v>
      </c>
      <c r="P53" s="3"/>
      <c r="Q53" s="3"/>
      <c r="R53" s="3"/>
    </row>
    <row r="54" spans="1:18" ht="12.5" customHeight="1" x14ac:dyDescent="0.35">
      <c r="A54" s="47">
        <v>50</v>
      </c>
      <c r="B54" s="26" t="s">
        <v>78</v>
      </c>
      <c r="C54" s="9">
        <v>0</v>
      </c>
      <c r="D54" s="9">
        <v>10</v>
      </c>
      <c r="E54" s="27">
        <v>111</v>
      </c>
      <c r="F54" s="9">
        <v>121</v>
      </c>
      <c r="H54" s="7">
        <v>50</v>
      </c>
      <c r="I54" s="50" t="s">
        <v>78</v>
      </c>
      <c r="J54" s="11">
        <f t="shared" si="1"/>
        <v>111</v>
      </c>
      <c r="K54" s="11">
        <f t="shared" si="0"/>
        <v>111.005</v>
      </c>
      <c r="L54" s="11">
        <f t="shared" si="2"/>
        <v>41</v>
      </c>
      <c r="M54" s="12" t="str">
        <f t="shared" si="3"/>
        <v>Pakistani</v>
      </c>
      <c r="N54" s="12">
        <f t="shared" si="4"/>
        <v>53</v>
      </c>
      <c r="P54" s="3"/>
      <c r="Q54" s="3"/>
      <c r="R54" s="3"/>
    </row>
    <row r="55" spans="1:18" ht="12.5" customHeight="1" x14ac:dyDescent="0.35">
      <c r="A55" s="47">
        <v>51</v>
      </c>
      <c r="B55" s="26" t="s">
        <v>123</v>
      </c>
      <c r="C55" s="28">
        <v>120</v>
      </c>
      <c r="D55" s="28">
        <v>0</v>
      </c>
      <c r="E55" s="29">
        <v>0</v>
      </c>
      <c r="F55" s="28">
        <v>120</v>
      </c>
      <c r="H55" s="7">
        <v>51</v>
      </c>
      <c r="I55" s="50" t="s">
        <v>123</v>
      </c>
      <c r="J55" s="11">
        <f t="shared" si="1"/>
        <v>0</v>
      </c>
      <c r="K55" s="11">
        <f t="shared" si="0"/>
        <v>5.1000000000000004E-3</v>
      </c>
      <c r="L55" s="11">
        <f t="shared" si="2"/>
        <v>123</v>
      </c>
      <c r="M55" s="12" t="str">
        <f t="shared" si="3"/>
        <v>Sindhi</v>
      </c>
      <c r="N55" s="12">
        <f t="shared" si="4"/>
        <v>47</v>
      </c>
      <c r="P55" s="3"/>
      <c r="Q55" s="3"/>
      <c r="R55" s="3"/>
    </row>
    <row r="56" spans="1:18" ht="12.5" customHeight="1" x14ac:dyDescent="0.35">
      <c r="A56" s="47">
        <v>52</v>
      </c>
      <c r="B56" s="26" t="s">
        <v>69</v>
      </c>
      <c r="C56" s="9">
        <v>0</v>
      </c>
      <c r="D56" s="9">
        <v>6</v>
      </c>
      <c r="E56" s="27">
        <v>111</v>
      </c>
      <c r="F56" s="9">
        <v>117</v>
      </c>
      <c r="H56" s="7">
        <v>52</v>
      </c>
      <c r="I56" s="50" t="s">
        <v>69</v>
      </c>
      <c r="J56" s="11">
        <f t="shared" si="1"/>
        <v>111</v>
      </c>
      <c r="K56" s="11">
        <f t="shared" si="0"/>
        <v>111.0052</v>
      </c>
      <c r="L56" s="11">
        <f t="shared" si="2"/>
        <v>40</v>
      </c>
      <c r="M56" s="12" t="str">
        <f t="shared" si="3"/>
        <v>Not Recorded</v>
      </c>
      <c r="N56" s="12">
        <f t="shared" si="4"/>
        <v>39</v>
      </c>
      <c r="P56" s="3"/>
      <c r="Q56" s="3"/>
      <c r="R56" s="3"/>
    </row>
    <row r="57" spans="1:18" ht="12.5" customHeight="1" x14ac:dyDescent="0.35">
      <c r="A57" s="47">
        <v>53</v>
      </c>
      <c r="B57" s="26" t="s">
        <v>9</v>
      </c>
      <c r="C57" s="28">
        <v>25</v>
      </c>
      <c r="D57" s="28">
        <v>67</v>
      </c>
      <c r="E57" s="29">
        <v>16</v>
      </c>
      <c r="F57" s="28">
        <v>108</v>
      </c>
      <c r="H57" s="7">
        <v>53</v>
      </c>
      <c r="I57" s="50" t="s">
        <v>9</v>
      </c>
      <c r="J57" s="11">
        <f t="shared" si="1"/>
        <v>16</v>
      </c>
      <c r="K57" s="11">
        <f t="shared" si="0"/>
        <v>16.005299999999998</v>
      </c>
      <c r="L57" s="11">
        <f t="shared" si="2"/>
        <v>67</v>
      </c>
      <c r="M57" s="12" t="str">
        <f t="shared" si="3"/>
        <v>Konkani</v>
      </c>
      <c r="N57" s="12">
        <f t="shared" si="4"/>
        <v>37</v>
      </c>
      <c r="P57" s="3"/>
      <c r="Q57" s="3"/>
      <c r="R57" s="3"/>
    </row>
    <row r="58" spans="1:18" ht="12.5" customHeight="1" x14ac:dyDescent="0.35">
      <c r="A58" s="47">
        <v>54</v>
      </c>
      <c r="B58" s="26" t="s">
        <v>36</v>
      </c>
      <c r="C58" s="9">
        <v>0</v>
      </c>
      <c r="D58" s="9">
        <v>78</v>
      </c>
      <c r="E58" s="27">
        <v>24</v>
      </c>
      <c r="F58" s="9">
        <v>102</v>
      </c>
      <c r="H58" s="7">
        <v>54</v>
      </c>
      <c r="I58" s="50" t="s">
        <v>36</v>
      </c>
      <c r="J58" s="11">
        <f t="shared" si="1"/>
        <v>24</v>
      </c>
      <c r="K58" s="11">
        <f t="shared" si="0"/>
        <v>24.005400000000002</v>
      </c>
      <c r="L58" s="11">
        <f t="shared" si="2"/>
        <v>57</v>
      </c>
      <c r="M58" s="12" t="str">
        <f t="shared" si="3"/>
        <v>Mongolian</v>
      </c>
      <c r="N58" s="12">
        <f t="shared" si="4"/>
        <v>37</v>
      </c>
      <c r="P58" s="3"/>
      <c r="Q58" s="3"/>
      <c r="R58" s="3"/>
    </row>
    <row r="59" spans="1:18" ht="12.5" customHeight="1" x14ac:dyDescent="0.35">
      <c r="A59" s="47">
        <v>55</v>
      </c>
      <c r="B59" s="26" t="s">
        <v>91</v>
      </c>
      <c r="C59" s="28">
        <v>0</v>
      </c>
      <c r="D59" s="28">
        <v>9</v>
      </c>
      <c r="E59" s="29">
        <v>93</v>
      </c>
      <c r="F59" s="28">
        <v>102</v>
      </c>
      <c r="H59" s="7">
        <v>55</v>
      </c>
      <c r="I59" s="50" t="s">
        <v>91</v>
      </c>
      <c r="J59" s="11">
        <f t="shared" si="1"/>
        <v>93</v>
      </c>
      <c r="K59" s="11">
        <f t="shared" si="0"/>
        <v>93.005499999999998</v>
      </c>
      <c r="L59" s="11">
        <f t="shared" si="2"/>
        <v>44</v>
      </c>
      <c r="M59" s="12" t="str">
        <f t="shared" si="3"/>
        <v>Polish</v>
      </c>
      <c r="N59" s="12">
        <f t="shared" si="4"/>
        <v>34</v>
      </c>
      <c r="P59" s="3"/>
      <c r="Q59" s="3"/>
      <c r="R59" s="3"/>
    </row>
    <row r="60" spans="1:18" ht="12.5" customHeight="1" x14ac:dyDescent="0.35">
      <c r="A60" s="47">
        <v>56</v>
      </c>
      <c r="B60" s="26" t="s">
        <v>10</v>
      </c>
      <c r="C60" s="9">
        <v>83</v>
      </c>
      <c r="D60" s="9">
        <v>15</v>
      </c>
      <c r="E60" s="27">
        <v>0</v>
      </c>
      <c r="F60" s="9">
        <v>98</v>
      </c>
      <c r="H60" s="7">
        <v>56</v>
      </c>
      <c r="I60" s="50" t="s">
        <v>10</v>
      </c>
      <c r="J60" s="11">
        <f t="shared" si="1"/>
        <v>0</v>
      </c>
      <c r="K60" s="11">
        <f t="shared" si="0"/>
        <v>5.5999999999999999E-3</v>
      </c>
      <c r="L60" s="11">
        <f t="shared" si="2"/>
        <v>122</v>
      </c>
      <c r="M60" s="12" t="str">
        <f t="shared" si="3"/>
        <v>Macedonian</v>
      </c>
      <c r="N60" s="12">
        <f t="shared" si="4"/>
        <v>28</v>
      </c>
      <c r="P60" s="3"/>
      <c r="Q60" s="3"/>
      <c r="R60" s="3"/>
    </row>
    <row r="61" spans="1:18" ht="12.5" customHeight="1" x14ac:dyDescent="0.35">
      <c r="A61" s="47">
        <v>57</v>
      </c>
      <c r="B61" s="26" t="s">
        <v>5</v>
      </c>
      <c r="C61" s="28">
        <v>58</v>
      </c>
      <c r="D61" s="28">
        <v>31</v>
      </c>
      <c r="E61" s="29">
        <v>0</v>
      </c>
      <c r="F61" s="28">
        <v>89</v>
      </c>
      <c r="H61" s="7">
        <v>57</v>
      </c>
      <c r="I61" s="50" t="s">
        <v>5</v>
      </c>
      <c r="J61" s="11">
        <f t="shared" si="1"/>
        <v>0</v>
      </c>
      <c r="K61" s="11">
        <f t="shared" si="0"/>
        <v>5.7000000000000002E-3</v>
      </c>
      <c r="L61" s="11">
        <f t="shared" si="2"/>
        <v>121</v>
      </c>
      <c r="M61" s="12" t="str">
        <f t="shared" si="3"/>
        <v>Greek</v>
      </c>
      <c r="N61" s="12">
        <f t="shared" si="4"/>
        <v>24</v>
      </c>
      <c r="P61" s="3"/>
      <c r="Q61" s="3"/>
      <c r="R61" s="3"/>
    </row>
    <row r="62" spans="1:18" ht="12.5" customHeight="1" x14ac:dyDescent="0.35">
      <c r="A62" s="47">
        <v>58</v>
      </c>
      <c r="B62" s="26" t="s">
        <v>82</v>
      </c>
      <c r="C62" s="9">
        <v>0</v>
      </c>
      <c r="D62" s="9">
        <v>0</v>
      </c>
      <c r="E62" s="27">
        <v>87</v>
      </c>
      <c r="F62" s="9">
        <v>87</v>
      </c>
      <c r="H62" s="7">
        <v>58</v>
      </c>
      <c r="I62" s="50" t="s">
        <v>82</v>
      </c>
      <c r="J62" s="11">
        <f t="shared" si="1"/>
        <v>87</v>
      </c>
      <c r="K62" s="11">
        <f t="shared" si="0"/>
        <v>87.005799999999994</v>
      </c>
      <c r="L62" s="11">
        <f t="shared" si="2"/>
        <v>45</v>
      </c>
      <c r="M62" s="12" t="str">
        <f t="shared" si="3"/>
        <v>Igbo</v>
      </c>
      <c r="N62" s="12">
        <f t="shared" si="4"/>
        <v>23</v>
      </c>
      <c r="P62" s="3"/>
      <c r="Q62" s="3"/>
      <c r="R62" s="3"/>
    </row>
    <row r="63" spans="1:18" ht="12.5" customHeight="1" x14ac:dyDescent="0.35">
      <c r="A63" s="47">
        <v>59</v>
      </c>
      <c r="B63" s="26" t="s">
        <v>4</v>
      </c>
      <c r="C63" s="28">
        <v>73</v>
      </c>
      <c r="D63" s="28">
        <v>13</v>
      </c>
      <c r="E63" s="29">
        <v>0</v>
      </c>
      <c r="F63" s="28">
        <v>86</v>
      </c>
      <c r="H63" s="7">
        <v>59</v>
      </c>
      <c r="I63" s="50" t="s">
        <v>4</v>
      </c>
      <c r="J63" s="11">
        <f t="shared" si="1"/>
        <v>0</v>
      </c>
      <c r="K63" s="11">
        <f t="shared" si="0"/>
        <v>5.8999999999999999E-3</v>
      </c>
      <c r="L63" s="11">
        <f t="shared" si="2"/>
        <v>120</v>
      </c>
      <c r="M63" s="12" t="str">
        <f t="shared" si="3"/>
        <v>Amharic</v>
      </c>
      <c r="N63" s="12">
        <f t="shared" si="4"/>
        <v>23</v>
      </c>
      <c r="P63" s="3"/>
      <c r="Q63" s="3"/>
      <c r="R63" s="3"/>
    </row>
    <row r="64" spans="1:18" ht="12.5" customHeight="1" x14ac:dyDescent="0.35">
      <c r="A64" s="47">
        <v>60</v>
      </c>
      <c r="B64" s="26" t="s">
        <v>77</v>
      </c>
      <c r="C64" s="9">
        <v>0</v>
      </c>
      <c r="D64" s="9">
        <v>26</v>
      </c>
      <c r="E64" s="27">
        <v>60</v>
      </c>
      <c r="F64" s="9">
        <v>86</v>
      </c>
      <c r="H64" s="7">
        <v>60</v>
      </c>
      <c r="I64" s="50" t="s">
        <v>77</v>
      </c>
      <c r="J64" s="11">
        <f t="shared" si="1"/>
        <v>60</v>
      </c>
      <c r="K64" s="11">
        <f t="shared" si="0"/>
        <v>60.006</v>
      </c>
      <c r="L64" s="11">
        <f t="shared" si="2"/>
        <v>48</v>
      </c>
      <c r="M64" s="12" t="str">
        <f t="shared" si="3"/>
        <v>Hebrew</v>
      </c>
      <c r="N64" s="12">
        <f t="shared" si="4"/>
        <v>22</v>
      </c>
      <c r="P64" s="3"/>
      <c r="Q64" s="3"/>
      <c r="R64" s="3"/>
    </row>
    <row r="65" spans="1:18" ht="12.5" customHeight="1" x14ac:dyDescent="0.35">
      <c r="A65" s="47">
        <v>61</v>
      </c>
      <c r="B65" s="26" t="s">
        <v>85</v>
      </c>
      <c r="C65" s="28">
        <v>0</v>
      </c>
      <c r="D65" s="28">
        <v>17</v>
      </c>
      <c r="E65" s="29">
        <v>68</v>
      </c>
      <c r="F65" s="28">
        <v>85</v>
      </c>
      <c r="H65" s="7">
        <v>61</v>
      </c>
      <c r="I65" s="50" t="s">
        <v>85</v>
      </c>
      <c r="J65" s="11">
        <f t="shared" si="1"/>
        <v>68</v>
      </c>
      <c r="K65" s="11">
        <f t="shared" si="0"/>
        <v>68.006100000000004</v>
      </c>
      <c r="L65" s="11">
        <f t="shared" si="2"/>
        <v>47</v>
      </c>
      <c r="M65" s="12" t="str">
        <f t="shared" si="3"/>
        <v>Dari</v>
      </c>
      <c r="N65" s="12">
        <f t="shared" si="4"/>
        <v>22</v>
      </c>
      <c r="P65" s="3"/>
      <c r="Q65" s="3"/>
      <c r="R65" s="3"/>
    </row>
    <row r="66" spans="1:18" ht="12.5" customHeight="1" x14ac:dyDescent="0.35">
      <c r="A66" s="47">
        <v>62</v>
      </c>
      <c r="B66" s="26" t="s">
        <v>41</v>
      </c>
      <c r="C66" s="9">
        <v>0</v>
      </c>
      <c r="D66" s="9">
        <v>57</v>
      </c>
      <c r="E66" s="27">
        <v>28</v>
      </c>
      <c r="F66" s="9">
        <v>85</v>
      </c>
      <c r="H66" s="7">
        <v>62</v>
      </c>
      <c r="I66" s="50" t="s">
        <v>41</v>
      </c>
      <c r="J66" s="11">
        <f t="shared" si="1"/>
        <v>28</v>
      </c>
      <c r="K66" s="11">
        <f t="shared" si="0"/>
        <v>28.0062</v>
      </c>
      <c r="L66" s="11">
        <f t="shared" si="2"/>
        <v>56</v>
      </c>
      <c r="M66" s="12" t="str">
        <f t="shared" si="3"/>
        <v>Tulu</v>
      </c>
      <c r="N66" s="12">
        <f t="shared" si="4"/>
        <v>19</v>
      </c>
      <c r="P66" s="3"/>
      <c r="Q66" s="3"/>
      <c r="R66" s="3"/>
    </row>
    <row r="67" spans="1:18" ht="12.5" customHeight="1" x14ac:dyDescent="0.35">
      <c r="A67" s="47">
        <v>63</v>
      </c>
      <c r="B67" s="26" t="s">
        <v>8</v>
      </c>
      <c r="C67" s="28">
        <v>25</v>
      </c>
      <c r="D67" s="28">
        <v>53</v>
      </c>
      <c r="E67" s="29">
        <v>0</v>
      </c>
      <c r="F67" s="28">
        <v>78</v>
      </c>
      <c r="H67" s="7">
        <v>63</v>
      </c>
      <c r="I67" s="50" t="s">
        <v>8</v>
      </c>
      <c r="J67" s="11">
        <f t="shared" si="1"/>
        <v>0</v>
      </c>
      <c r="K67" s="11">
        <f t="shared" si="0"/>
        <v>6.3E-3</v>
      </c>
      <c r="L67" s="11">
        <f t="shared" si="2"/>
        <v>119</v>
      </c>
      <c r="M67" s="12" t="str">
        <f t="shared" si="3"/>
        <v>Oriya</v>
      </c>
      <c r="N67" s="12">
        <f t="shared" si="4"/>
        <v>18</v>
      </c>
      <c r="P67" s="3"/>
      <c r="Q67" s="3"/>
      <c r="R67" s="3"/>
    </row>
    <row r="68" spans="1:18" ht="12.5" customHeight="1" x14ac:dyDescent="0.35">
      <c r="A68" s="47">
        <v>64</v>
      </c>
      <c r="B68" s="26" t="s">
        <v>72</v>
      </c>
      <c r="C68" s="9">
        <v>0</v>
      </c>
      <c r="D68" s="9">
        <v>32</v>
      </c>
      <c r="E68" s="27">
        <v>34</v>
      </c>
      <c r="F68" s="9">
        <v>66</v>
      </c>
      <c r="H68" s="7">
        <v>64</v>
      </c>
      <c r="I68" s="50" t="s">
        <v>72</v>
      </c>
      <c r="J68" s="11">
        <f t="shared" si="1"/>
        <v>34</v>
      </c>
      <c r="K68" s="11">
        <f t="shared" si="0"/>
        <v>34.006399999999999</v>
      </c>
      <c r="L68" s="11">
        <f t="shared" si="2"/>
        <v>55</v>
      </c>
      <c r="M68" s="12" t="str">
        <f t="shared" si="3"/>
        <v>Ilokano</v>
      </c>
      <c r="N68" s="12">
        <f t="shared" si="4"/>
        <v>18</v>
      </c>
      <c r="P68" s="3"/>
      <c r="Q68" s="3"/>
      <c r="R68" s="3"/>
    </row>
    <row r="69" spans="1:18" ht="12.5" customHeight="1" x14ac:dyDescent="0.35">
      <c r="A69" s="47">
        <v>65</v>
      </c>
      <c r="B69" s="26" t="s">
        <v>12</v>
      </c>
      <c r="C69" s="28">
        <v>0</v>
      </c>
      <c r="D69" s="28">
        <v>12</v>
      </c>
      <c r="E69" s="29">
        <v>53</v>
      </c>
      <c r="F69" s="28">
        <v>65</v>
      </c>
      <c r="H69" s="7">
        <v>65</v>
      </c>
      <c r="I69" s="50" t="s">
        <v>12</v>
      </c>
      <c r="J69" s="11">
        <f t="shared" si="1"/>
        <v>53</v>
      </c>
      <c r="K69" s="11">
        <f t="shared" ref="K69:K129" si="5">J69+0.0001*H69</f>
        <v>53.006500000000003</v>
      </c>
      <c r="L69" s="11">
        <f t="shared" si="2"/>
        <v>50</v>
      </c>
      <c r="M69" s="12" t="str">
        <f t="shared" si="3"/>
        <v>Assamese</v>
      </c>
      <c r="N69" s="12">
        <f t="shared" si="4"/>
        <v>18</v>
      </c>
      <c r="P69" s="3"/>
      <c r="Q69" s="3"/>
      <c r="R69" s="3"/>
    </row>
    <row r="70" spans="1:18" ht="12.5" customHeight="1" x14ac:dyDescent="0.35">
      <c r="A70" s="47">
        <v>66</v>
      </c>
      <c r="B70" s="26" t="s">
        <v>92</v>
      </c>
      <c r="C70" s="9">
        <v>0</v>
      </c>
      <c r="D70" s="9">
        <v>11</v>
      </c>
      <c r="E70" s="27">
        <v>53</v>
      </c>
      <c r="F70" s="9">
        <v>64</v>
      </c>
      <c r="H70" s="7">
        <v>66</v>
      </c>
      <c r="I70" s="50" t="s">
        <v>92</v>
      </c>
      <c r="J70" s="11">
        <f t="shared" ref="J70:J129" si="6">VLOOKUP(H70,$A$5:$F$129,$J$3+2)</f>
        <v>53</v>
      </c>
      <c r="K70" s="11">
        <f t="shared" si="5"/>
        <v>53.006599999999999</v>
      </c>
      <c r="L70" s="11">
        <f t="shared" ref="L70:L129" si="7">RANK(K70,K$5:K$129)</f>
        <v>49</v>
      </c>
      <c r="M70" s="12" t="str">
        <f t="shared" ref="M70:M129" si="8">VLOOKUP(MATCH(H70,L$5:L$129,0),$H$5:$J$129,2)</f>
        <v>Yoruba</v>
      </c>
      <c r="N70" s="12">
        <f t="shared" ref="N70:N129" si="9">VLOOKUP(MATCH(H70,L$5:L$129,0),$H$5:$J$129,3)</f>
        <v>18</v>
      </c>
      <c r="P70" s="3"/>
      <c r="Q70" s="3"/>
      <c r="R70" s="3"/>
    </row>
    <row r="71" spans="1:18" ht="12.5" customHeight="1" x14ac:dyDescent="0.35">
      <c r="A71" s="47">
        <v>67</v>
      </c>
      <c r="B71" s="26" t="s">
        <v>24</v>
      </c>
      <c r="C71" s="28">
        <v>0</v>
      </c>
      <c r="D71" s="28">
        <v>43</v>
      </c>
      <c r="E71" s="29">
        <v>9</v>
      </c>
      <c r="F71" s="28">
        <v>52</v>
      </c>
      <c r="H71" s="7">
        <v>67</v>
      </c>
      <c r="I71" s="50" t="s">
        <v>24</v>
      </c>
      <c r="J71" s="11">
        <f t="shared" si="6"/>
        <v>9</v>
      </c>
      <c r="K71" s="11">
        <f t="shared" si="5"/>
        <v>9.0067000000000004</v>
      </c>
      <c r="L71" s="11">
        <f t="shared" si="7"/>
        <v>78</v>
      </c>
      <c r="M71" s="12" t="str">
        <f t="shared" si="8"/>
        <v>Somali</v>
      </c>
      <c r="N71" s="12">
        <f t="shared" si="9"/>
        <v>16</v>
      </c>
      <c r="P71" s="3"/>
      <c r="Q71" s="3"/>
      <c r="R71" s="3"/>
    </row>
    <row r="72" spans="1:18" ht="12.5" customHeight="1" x14ac:dyDescent="0.35">
      <c r="A72" s="47">
        <v>68</v>
      </c>
      <c r="B72" s="26" t="s">
        <v>86</v>
      </c>
      <c r="C72" s="9">
        <v>0</v>
      </c>
      <c r="D72" s="9">
        <v>30</v>
      </c>
      <c r="E72" s="27">
        <v>22</v>
      </c>
      <c r="F72" s="9">
        <v>52</v>
      </c>
      <c r="H72" s="7">
        <v>68</v>
      </c>
      <c r="I72" s="50" t="s">
        <v>86</v>
      </c>
      <c r="J72" s="11">
        <f t="shared" si="6"/>
        <v>22</v>
      </c>
      <c r="K72" s="11">
        <f t="shared" si="5"/>
        <v>22.006799999999998</v>
      </c>
      <c r="L72" s="11">
        <f t="shared" si="7"/>
        <v>60</v>
      </c>
      <c r="M72" s="12" t="str">
        <f t="shared" si="8"/>
        <v>Ilonggo (Hiligaynon)</v>
      </c>
      <c r="N72" s="12">
        <f t="shared" si="9"/>
        <v>15</v>
      </c>
      <c r="P72" s="3"/>
      <c r="Q72" s="3"/>
      <c r="R72" s="3"/>
    </row>
    <row r="73" spans="1:18" ht="12.5" customHeight="1" x14ac:dyDescent="0.35">
      <c r="A73" s="47">
        <v>69</v>
      </c>
      <c r="B73" s="26" t="s">
        <v>87</v>
      </c>
      <c r="C73" s="28">
        <v>0</v>
      </c>
      <c r="D73" s="28">
        <v>5</v>
      </c>
      <c r="E73" s="29">
        <v>47</v>
      </c>
      <c r="F73" s="28">
        <v>52</v>
      </c>
      <c r="H73" s="7">
        <v>69</v>
      </c>
      <c r="I73" s="50" t="s">
        <v>87</v>
      </c>
      <c r="J73" s="11">
        <f t="shared" si="6"/>
        <v>47</v>
      </c>
      <c r="K73" s="11">
        <f t="shared" si="5"/>
        <v>47.006900000000002</v>
      </c>
      <c r="L73" s="11">
        <f t="shared" si="7"/>
        <v>51</v>
      </c>
      <c r="M73" s="12" t="str">
        <f t="shared" si="8"/>
        <v>Swedish</v>
      </c>
      <c r="N73" s="12">
        <f t="shared" si="9"/>
        <v>14</v>
      </c>
      <c r="P73" s="3"/>
      <c r="Q73" s="3"/>
      <c r="R73" s="3"/>
    </row>
    <row r="74" spans="1:18" ht="12.5" customHeight="1" x14ac:dyDescent="0.35">
      <c r="A74" s="47">
        <v>70</v>
      </c>
      <c r="B74" s="26" t="s">
        <v>14</v>
      </c>
      <c r="C74" s="9">
        <v>50</v>
      </c>
      <c r="D74" s="9">
        <v>0</v>
      </c>
      <c r="E74" s="27">
        <v>0</v>
      </c>
      <c r="F74" s="9">
        <v>50</v>
      </c>
      <c r="H74" s="7">
        <v>70</v>
      </c>
      <c r="I74" s="50" t="s">
        <v>14</v>
      </c>
      <c r="J74" s="11">
        <f t="shared" si="6"/>
        <v>0</v>
      </c>
      <c r="K74" s="11">
        <f t="shared" si="5"/>
        <v>7.0000000000000001E-3</v>
      </c>
      <c r="L74" s="11">
        <f t="shared" si="7"/>
        <v>118</v>
      </c>
      <c r="M74" s="12" t="str">
        <f t="shared" si="8"/>
        <v>Farsi (Afghan)</v>
      </c>
      <c r="N74" s="12">
        <f t="shared" si="9"/>
        <v>14</v>
      </c>
      <c r="P74" s="3"/>
      <c r="Q74" s="3"/>
      <c r="R74" s="3"/>
    </row>
    <row r="75" spans="1:18" ht="12.5" customHeight="1" x14ac:dyDescent="0.35">
      <c r="A75" s="47">
        <v>71</v>
      </c>
      <c r="B75" s="26" t="s">
        <v>83</v>
      </c>
      <c r="C75" s="28">
        <v>21</v>
      </c>
      <c r="D75" s="28">
        <v>27</v>
      </c>
      <c r="E75" s="29">
        <v>0</v>
      </c>
      <c r="F75" s="28">
        <v>48</v>
      </c>
      <c r="H75" s="7">
        <v>71</v>
      </c>
      <c r="I75" s="50" t="s">
        <v>83</v>
      </c>
      <c r="J75" s="11">
        <f t="shared" si="6"/>
        <v>0</v>
      </c>
      <c r="K75" s="11">
        <f t="shared" si="5"/>
        <v>7.1000000000000004E-3</v>
      </c>
      <c r="L75" s="11">
        <f t="shared" si="7"/>
        <v>117</v>
      </c>
      <c r="M75" s="12" t="str">
        <f t="shared" si="8"/>
        <v>Fijian</v>
      </c>
      <c r="N75" s="12">
        <f t="shared" si="9"/>
        <v>13</v>
      </c>
      <c r="P75" s="3"/>
      <c r="Q75" s="3"/>
      <c r="R75" s="3"/>
    </row>
    <row r="76" spans="1:18" ht="12.5" customHeight="1" x14ac:dyDescent="0.35">
      <c r="A76" s="47">
        <v>72</v>
      </c>
      <c r="B76" s="26" t="s">
        <v>37</v>
      </c>
      <c r="C76" s="9">
        <v>0</v>
      </c>
      <c r="D76" s="9">
        <v>5</v>
      </c>
      <c r="E76" s="27">
        <v>37</v>
      </c>
      <c r="F76" s="9">
        <v>42</v>
      </c>
      <c r="H76" s="7">
        <v>72</v>
      </c>
      <c r="I76" s="50" t="s">
        <v>37</v>
      </c>
      <c r="J76" s="11">
        <f t="shared" si="6"/>
        <v>37</v>
      </c>
      <c r="K76" s="11">
        <f t="shared" si="5"/>
        <v>37.007199999999997</v>
      </c>
      <c r="L76" s="11">
        <f t="shared" si="7"/>
        <v>54</v>
      </c>
      <c r="M76" s="12" t="str">
        <f t="shared" si="8"/>
        <v>Ukrainian</v>
      </c>
      <c r="N76" s="12">
        <f t="shared" si="9"/>
        <v>13</v>
      </c>
      <c r="P76" s="3"/>
      <c r="Q76" s="3"/>
      <c r="R76" s="3"/>
    </row>
    <row r="77" spans="1:18" ht="12.5" customHeight="1" x14ac:dyDescent="0.35">
      <c r="A77" s="47">
        <v>73</v>
      </c>
      <c r="B77" s="26" t="s">
        <v>31</v>
      </c>
      <c r="C77" s="28">
        <v>0</v>
      </c>
      <c r="D77" s="28">
        <v>28</v>
      </c>
      <c r="E77" s="29">
        <v>13</v>
      </c>
      <c r="F77" s="28">
        <v>41</v>
      </c>
      <c r="H77" s="7">
        <v>73</v>
      </c>
      <c r="I77" s="50" t="s">
        <v>31</v>
      </c>
      <c r="J77" s="11">
        <f t="shared" si="6"/>
        <v>13</v>
      </c>
      <c r="K77" s="11">
        <f t="shared" si="5"/>
        <v>13.007300000000001</v>
      </c>
      <c r="L77" s="11">
        <f t="shared" si="7"/>
        <v>72</v>
      </c>
      <c r="M77" s="12" t="str">
        <f t="shared" si="8"/>
        <v>Lao</v>
      </c>
      <c r="N77" s="12">
        <f t="shared" si="9"/>
        <v>12</v>
      </c>
      <c r="P77" s="3"/>
      <c r="Q77" s="3"/>
      <c r="R77" s="3"/>
    </row>
    <row r="78" spans="1:18" ht="12.5" customHeight="1" x14ac:dyDescent="0.35">
      <c r="A78" s="47">
        <v>74</v>
      </c>
      <c r="B78" s="26" t="s">
        <v>89</v>
      </c>
      <c r="C78" s="9">
        <v>0</v>
      </c>
      <c r="D78" s="9">
        <v>24</v>
      </c>
      <c r="E78" s="27">
        <v>14</v>
      </c>
      <c r="F78" s="9">
        <v>38</v>
      </c>
      <c r="H78" s="7">
        <v>74</v>
      </c>
      <c r="I78" s="50" t="s">
        <v>89</v>
      </c>
      <c r="J78" s="11">
        <f t="shared" si="6"/>
        <v>14</v>
      </c>
      <c r="K78" s="11">
        <f t="shared" si="5"/>
        <v>14.007400000000001</v>
      </c>
      <c r="L78" s="11">
        <f t="shared" si="7"/>
        <v>69</v>
      </c>
      <c r="M78" s="12" t="str">
        <f t="shared" si="8"/>
        <v>Akan</v>
      </c>
      <c r="N78" s="12">
        <f t="shared" si="9"/>
        <v>11</v>
      </c>
      <c r="P78" s="3"/>
      <c r="Q78" s="3"/>
      <c r="R78" s="3"/>
    </row>
    <row r="79" spans="1:18" ht="12.5" customHeight="1" x14ac:dyDescent="0.35">
      <c r="A79" s="47">
        <v>75</v>
      </c>
      <c r="B79" s="26" t="s">
        <v>97</v>
      </c>
      <c r="C79" s="28">
        <v>0</v>
      </c>
      <c r="D79" s="28">
        <v>0</v>
      </c>
      <c r="E79" s="29">
        <v>37</v>
      </c>
      <c r="F79" s="28">
        <v>37</v>
      </c>
      <c r="H79" s="7">
        <v>75</v>
      </c>
      <c r="I79" s="50" t="s">
        <v>97</v>
      </c>
      <c r="J79" s="11">
        <f t="shared" si="6"/>
        <v>37</v>
      </c>
      <c r="K79" s="11">
        <f t="shared" si="5"/>
        <v>37.0075</v>
      </c>
      <c r="L79" s="11">
        <f t="shared" si="7"/>
        <v>53</v>
      </c>
      <c r="M79" s="12" t="str">
        <f t="shared" si="8"/>
        <v>Hungarian</v>
      </c>
      <c r="N79" s="12">
        <f t="shared" si="9"/>
        <v>10</v>
      </c>
      <c r="P79" s="3"/>
      <c r="Q79" s="3"/>
      <c r="R79" s="3"/>
    </row>
    <row r="80" spans="1:18" ht="12.5" customHeight="1" x14ac:dyDescent="0.35">
      <c r="A80" s="47">
        <v>76</v>
      </c>
      <c r="B80" s="26" t="s">
        <v>98</v>
      </c>
      <c r="C80" s="9">
        <v>34</v>
      </c>
      <c r="D80" s="9">
        <v>0</v>
      </c>
      <c r="E80" s="27">
        <v>0</v>
      </c>
      <c r="F80" s="9">
        <v>34</v>
      </c>
      <c r="H80" s="7">
        <v>76</v>
      </c>
      <c r="I80" s="50" t="s">
        <v>98</v>
      </c>
      <c r="J80" s="11">
        <f t="shared" si="6"/>
        <v>0</v>
      </c>
      <c r="K80" s="11">
        <f t="shared" si="5"/>
        <v>7.6E-3</v>
      </c>
      <c r="L80" s="11">
        <f t="shared" si="7"/>
        <v>116</v>
      </c>
      <c r="M80" s="12" t="str">
        <f t="shared" si="8"/>
        <v>OTHER LANGUAGES</v>
      </c>
      <c r="N80" s="12">
        <f t="shared" si="9"/>
        <v>10</v>
      </c>
      <c r="P80" s="3"/>
      <c r="Q80" s="3"/>
      <c r="R80" s="3"/>
    </row>
    <row r="81" spans="1:18" ht="12.5" customHeight="1" x14ac:dyDescent="0.35">
      <c r="A81" s="47">
        <v>77</v>
      </c>
      <c r="B81" s="26" t="s">
        <v>28</v>
      </c>
      <c r="C81" s="28">
        <v>0</v>
      </c>
      <c r="D81" s="28">
        <v>10</v>
      </c>
      <c r="E81" s="29">
        <v>23</v>
      </c>
      <c r="F81" s="28">
        <v>33</v>
      </c>
      <c r="H81" s="7">
        <v>77</v>
      </c>
      <c r="I81" s="50" t="s">
        <v>28</v>
      </c>
      <c r="J81" s="11">
        <f t="shared" si="6"/>
        <v>23</v>
      </c>
      <c r="K81" s="11">
        <f t="shared" si="5"/>
        <v>23.0077</v>
      </c>
      <c r="L81" s="11">
        <f t="shared" si="7"/>
        <v>58</v>
      </c>
      <c r="M81" s="12" t="str">
        <f t="shared" si="8"/>
        <v>Serbian</v>
      </c>
      <c r="N81" s="12">
        <f t="shared" si="9"/>
        <v>9</v>
      </c>
      <c r="P81" s="3"/>
      <c r="Q81" s="3"/>
      <c r="R81" s="3"/>
    </row>
    <row r="82" spans="1:18" ht="12.5" customHeight="1" x14ac:dyDescent="0.35">
      <c r="A82" s="47">
        <v>78</v>
      </c>
      <c r="B82" s="26" t="s">
        <v>81</v>
      </c>
      <c r="C82" s="9">
        <v>0</v>
      </c>
      <c r="D82" s="9">
        <v>24</v>
      </c>
      <c r="E82" s="27">
        <v>9</v>
      </c>
      <c r="F82" s="9">
        <v>33</v>
      </c>
      <c r="H82" s="7">
        <v>78</v>
      </c>
      <c r="I82" s="50" t="s">
        <v>81</v>
      </c>
      <c r="J82" s="11">
        <f t="shared" si="6"/>
        <v>9</v>
      </c>
      <c r="K82" s="11">
        <f t="shared" si="5"/>
        <v>9.0077999999999996</v>
      </c>
      <c r="L82" s="11">
        <f t="shared" si="7"/>
        <v>77</v>
      </c>
      <c r="M82" s="12" t="str">
        <f t="shared" si="8"/>
        <v>Albanian</v>
      </c>
      <c r="N82" s="12">
        <f t="shared" si="9"/>
        <v>9</v>
      </c>
      <c r="P82" s="3"/>
      <c r="Q82" s="3"/>
      <c r="R82" s="3"/>
    </row>
    <row r="83" spans="1:18" ht="12.5" customHeight="1" x14ac:dyDescent="0.35">
      <c r="A83" s="47">
        <v>79</v>
      </c>
      <c r="B83" s="26" t="s">
        <v>105</v>
      </c>
      <c r="C83" s="28">
        <v>0</v>
      </c>
      <c r="D83" s="28">
        <v>16</v>
      </c>
      <c r="E83" s="29">
        <v>12</v>
      </c>
      <c r="F83" s="28">
        <v>28</v>
      </c>
      <c r="H83" s="7">
        <v>79</v>
      </c>
      <c r="I83" s="50" t="s">
        <v>105</v>
      </c>
      <c r="J83" s="11">
        <f t="shared" si="6"/>
        <v>12</v>
      </c>
      <c r="K83" s="11">
        <f t="shared" si="5"/>
        <v>12.007899999999999</v>
      </c>
      <c r="L83" s="11">
        <f t="shared" si="7"/>
        <v>73</v>
      </c>
      <c r="M83" s="12" t="str">
        <f t="shared" si="8"/>
        <v>Bulgarian</v>
      </c>
      <c r="N83" s="12">
        <f t="shared" si="9"/>
        <v>8</v>
      </c>
      <c r="P83" s="3"/>
      <c r="Q83" s="3"/>
      <c r="R83" s="3"/>
    </row>
    <row r="84" spans="1:18" ht="12.5" customHeight="1" x14ac:dyDescent="0.35">
      <c r="A84" s="47">
        <v>80</v>
      </c>
      <c r="B84" s="26" t="s">
        <v>15</v>
      </c>
      <c r="C84" s="9">
        <v>0</v>
      </c>
      <c r="D84" s="9">
        <v>14</v>
      </c>
      <c r="E84" s="27">
        <v>13</v>
      </c>
      <c r="F84" s="9">
        <v>27</v>
      </c>
      <c r="H84" s="7">
        <v>80</v>
      </c>
      <c r="I84" s="50" t="s">
        <v>15</v>
      </c>
      <c r="J84" s="11">
        <f t="shared" si="6"/>
        <v>13</v>
      </c>
      <c r="K84" s="11">
        <f t="shared" si="5"/>
        <v>13.007999999999999</v>
      </c>
      <c r="L84" s="11">
        <f t="shared" si="7"/>
        <v>71</v>
      </c>
      <c r="M84" s="12" t="str">
        <f t="shared" si="8"/>
        <v>Twi (Akan)</v>
      </c>
      <c r="N84" s="12">
        <f t="shared" si="9"/>
        <v>7</v>
      </c>
      <c r="P84" s="3"/>
      <c r="Q84" s="3"/>
      <c r="R84" s="3"/>
    </row>
    <row r="85" spans="1:18" ht="12.5" customHeight="1" x14ac:dyDescent="0.35">
      <c r="A85" s="47">
        <v>81</v>
      </c>
      <c r="B85" s="26" t="s">
        <v>25</v>
      </c>
      <c r="C85" s="28">
        <v>0</v>
      </c>
      <c r="D85" s="28">
        <v>7</v>
      </c>
      <c r="E85" s="29">
        <v>18</v>
      </c>
      <c r="F85" s="28">
        <v>25</v>
      </c>
      <c r="H85" s="7">
        <v>81</v>
      </c>
      <c r="I85" s="50" t="s">
        <v>25</v>
      </c>
      <c r="J85" s="11">
        <f t="shared" si="6"/>
        <v>18</v>
      </c>
      <c r="K85" s="11">
        <f t="shared" si="5"/>
        <v>18.008099999999999</v>
      </c>
      <c r="L85" s="11">
        <f t="shared" si="7"/>
        <v>66</v>
      </c>
      <c r="M85" s="12" t="str">
        <f t="shared" si="8"/>
        <v>Kreole / Creole (African)</v>
      </c>
      <c r="N85" s="12">
        <f t="shared" si="9"/>
        <v>7</v>
      </c>
      <c r="P85" s="3"/>
      <c r="Q85" s="3"/>
      <c r="R85" s="3"/>
    </row>
    <row r="86" spans="1:18" ht="12.5" customHeight="1" x14ac:dyDescent="0.35">
      <c r="A86" s="47">
        <v>82</v>
      </c>
      <c r="B86" s="26" t="s">
        <v>423</v>
      </c>
      <c r="C86" s="9">
        <v>5</v>
      </c>
      <c r="D86" s="9">
        <v>9</v>
      </c>
      <c r="E86" s="27">
        <v>10</v>
      </c>
      <c r="F86" s="9">
        <v>24</v>
      </c>
      <c r="H86" s="7">
        <v>82</v>
      </c>
      <c r="I86" s="50" t="s">
        <v>423</v>
      </c>
      <c r="J86" s="11">
        <f t="shared" si="6"/>
        <v>10</v>
      </c>
      <c r="K86" s="11">
        <f t="shared" si="5"/>
        <v>10.0082</v>
      </c>
      <c r="L86" s="11">
        <f t="shared" si="7"/>
        <v>76</v>
      </c>
      <c r="M86" s="12" t="str">
        <f t="shared" si="8"/>
        <v>Dhivehi</v>
      </c>
      <c r="N86" s="12">
        <f t="shared" si="9"/>
        <v>7</v>
      </c>
      <c r="P86" s="3"/>
      <c r="Q86" s="3"/>
      <c r="R86" s="3"/>
    </row>
    <row r="87" spans="1:18" ht="12.5" customHeight="1" x14ac:dyDescent="0.35">
      <c r="A87" s="47">
        <v>83</v>
      </c>
      <c r="B87" s="26" t="s">
        <v>115</v>
      </c>
      <c r="C87" s="28">
        <v>22</v>
      </c>
      <c r="D87" s="28">
        <v>0</v>
      </c>
      <c r="E87" s="29">
        <v>0</v>
      </c>
      <c r="F87" s="28">
        <v>22</v>
      </c>
      <c r="H87" s="7">
        <v>83</v>
      </c>
      <c r="I87" s="50" t="s">
        <v>115</v>
      </c>
      <c r="J87" s="11">
        <f t="shared" si="6"/>
        <v>0</v>
      </c>
      <c r="K87" s="11">
        <f t="shared" si="5"/>
        <v>8.3000000000000001E-3</v>
      </c>
      <c r="L87" s="11">
        <f t="shared" si="7"/>
        <v>115</v>
      </c>
      <c r="M87" s="12" t="str">
        <f t="shared" si="8"/>
        <v>Kashmiri</v>
      </c>
      <c r="N87" s="12">
        <f t="shared" si="9"/>
        <v>6</v>
      </c>
      <c r="P87" s="3"/>
      <c r="Q87" s="3"/>
      <c r="R87" s="3"/>
    </row>
    <row r="88" spans="1:18" ht="12.5" customHeight="1" x14ac:dyDescent="0.35">
      <c r="A88" s="47">
        <v>84</v>
      </c>
      <c r="B88" s="26" t="s">
        <v>11</v>
      </c>
      <c r="C88" s="9">
        <v>21</v>
      </c>
      <c r="D88" s="9">
        <v>0</v>
      </c>
      <c r="E88" s="27">
        <v>0</v>
      </c>
      <c r="F88" s="9">
        <v>21</v>
      </c>
      <c r="H88" s="7">
        <v>84</v>
      </c>
      <c r="I88" s="50" t="s">
        <v>11</v>
      </c>
      <c r="J88" s="11">
        <f t="shared" si="6"/>
        <v>0</v>
      </c>
      <c r="K88" s="11">
        <f t="shared" si="5"/>
        <v>8.4000000000000012E-3</v>
      </c>
      <c r="L88" s="11">
        <f t="shared" si="7"/>
        <v>114</v>
      </c>
      <c r="M88" s="12" t="str">
        <f t="shared" si="8"/>
        <v>Norwegian</v>
      </c>
      <c r="N88" s="12">
        <f t="shared" si="9"/>
        <v>6</v>
      </c>
      <c r="P88" s="3"/>
      <c r="Q88" s="3"/>
      <c r="R88" s="3"/>
    </row>
    <row r="89" spans="1:18" ht="12.5" customHeight="1" x14ac:dyDescent="0.35">
      <c r="A89" s="47">
        <v>85</v>
      </c>
      <c r="B89" s="26" t="s">
        <v>6</v>
      </c>
      <c r="C89" s="28">
        <v>8</v>
      </c>
      <c r="D89" s="28">
        <v>8</v>
      </c>
      <c r="E89" s="29">
        <v>5</v>
      </c>
      <c r="F89" s="28">
        <v>21</v>
      </c>
      <c r="H89" s="7">
        <v>85</v>
      </c>
      <c r="I89" s="50" t="s">
        <v>6</v>
      </c>
      <c r="J89" s="11">
        <f t="shared" si="6"/>
        <v>5</v>
      </c>
      <c r="K89" s="11">
        <f t="shared" si="5"/>
        <v>5.0084999999999997</v>
      </c>
      <c r="L89" s="11">
        <f t="shared" si="7"/>
        <v>92</v>
      </c>
      <c r="M89" s="12" t="str">
        <f t="shared" si="8"/>
        <v>Romanian</v>
      </c>
      <c r="N89" s="12">
        <f t="shared" si="9"/>
        <v>6</v>
      </c>
      <c r="P89" s="3"/>
      <c r="Q89" s="3"/>
      <c r="R89" s="3"/>
    </row>
    <row r="90" spans="1:18" ht="12.5" customHeight="1" x14ac:dyDescent="0.35">
      <c r="A90" s="47">
        <v>86</v>
      </c>
      <c r="B90" s="26" t="s">
        <v>126</v>
      </c>
      <c r="C90" s="9">
        <v>21</v>
      </c>
      <c r="D90" s="9">
        <v>0</v>
      </c>
      <c r="E90" s="27">
        <v>0</v>
      </c>
      <c r="F90" s="9">
        <v>21</v>
      </c>
      <c r="H90" s="7">
        <v>86</v>
      </c>
      <c r="I90" s="50" t="s">
        <v>126</v>
      </c>
      <c r="J90" s="11">
        <f t="shared" si="6"/>
        <v>0</v>
      </c>
      <c r="K90" s="11">
        <f t="shared" si="5"/>
        <v>8.6E-3</v>
      </c>
      <c r="L90" s="11">
        <f t="shared" si="7"/>
        <v>113</v>
      </c>
      <c r="M90" s="12" t="str">
        <f t="shared" si="8"/>
        <v>Slovak</v>
      </c>
      <c r="N90" s="12">
        <f t="shared" si="9"/>
        <v>6</v>
      </c>
      <c r="P90" s="3"/>
      <c r="Q90" s="3"/>
      <c r="R90" s="3"/>
    </row>
    <row r="91" spans="1:18" ht="12.5" customHeight="1" x14ac:dyDescent="0.35">
      <c r="A91" s="47">
        <v>87</v>
      </c>
      <c r="B91" s="26" t="s">
        <v>29</v>
      </c>
      <c r="C91" s="28">
        <v>9</v>
      </c>
      <c r="D91" s="28">
        <v>6</v>
      </c>
      <c r="E91" s="29">
        <v>5</v>
      </c>
      <c r="F91" s="28">
        <v>20</v>
      </c>
      <c r="H91" s="7">
        <v>87</v>
      </c>
      <c r="I91" s="50" t="s">
        <v>29</v>
      </c>
      <c r="J91" s="11">
        <f t="shared" si="6"/>
        <v>5</v>
      </c>
      <c r="K91" s="11">
        <f t="shared" si="5"/>
        <v>5.0087000000000002</v>
      </c>
      <c r="L91" s="11">
        <f t="shared" si="7"/>
        <v>91</v>
      </c>
      <c r="M91" s="12" t="str">
        <f t="shared" si="8"/>
        <v>Slovene</v>
      </c>
      <c r="N91" s="12">
        <f t="shared" si="9"/>
        <v>5</v>
      </c>
      <c r="P91" s="3"/>
      <c r="Q91" s="3"/>
      <c r="R91" s="3"/>
    </row>
    <row r="92" spans="1:18" ht="12.5" customHeight="1" x14ac:dyDescent="0.35">
      <c r="A92" s="47">
        <v>88</v>
      </c>
      <c r="B92" s="26" t="s">
        <v>35</v>
      </c>
      <c r="C92" s="9">
        <v>0</v>
      </c>
      <c r="D92" s="9">
        <v>8</v>
      </c>
      <c r="E92" s="27">
        <v>11</v>
      </c>
      <c r="F92" s="9">
        <v>19</v>
      </c>
      <c r="H92" s="7">
        <v>88</v>
      </c>
      <c r="I92" s="50" t="s">
        <v>35</v>
      </c>
      <c r="J92" s="11">
        <f t="shared" si="6"/>
        <v>11</v>
      </c>
      <c r="K92" s="11">
        <f t="shared" si="5"/>
        <v>11.008800000000001</v>
      </c>
      <c r="L92" s="11">
        <f t="shared" si="7"/>
        <v>74</v>
      </c>
      <c r="M92" s="12" t="str">
        <f t="shared" si="8"/>
        <v>Bikol</v>
      </c>
      <c r="N92" s="12">
        <f t="shared" si="9"/>
        <v>5</v>
      </c>
      <c r="P92" s="3"/>
      <c r="Q92" s="3"/>
      <c r="R92" s="3"/>
    </row>
    <row r="93" spans="1:18" ht="12.5" customHeight="1" x14ac:dyDescent="0.35">
      <c r="A93" s="47">
        <v>89</v>
      </c>
      <c r="B93" s="26" t="s">
        <v>39</v>
      </c>
      <c r="C93" s="28">
        <v>0</v>
      </c>
      <c r="D93" s="28">
        <v>13</v>
      </c>
      <c r="E93" s="29">
        <v>6</v>
      </c>
      <c r="F93" s="28">
        <v>19</v>
      </c>
      <c r="H93" s="7">
        <v>89</v>
      </c>
      <c r="I93" s="50" t="s">
        <v>39</v>
      </c>
      <c r="J93" s="11">
        <f t="shared" si="6"/>
        <v>6</v>
      </c>
      <c r="K93" s="11">
        <f t="shared" si="5"/>
        <v>6.0088999999999997</v>
      </c>
      <c r="L93" s="11">
        <f t="shared" si="7"/>
        <v>86</v>
      </c>
      <c r="M93" s="12" t="str">
        <f t="shared" si="8"/>
        <v>Azeri</v>
      </c>
      <c r="N93" s="12">
        <f t="shared" si="9"/>
        <v>5</v>
      </c>
      <c r="P93" s="3"/>
      <c r="Q93" s="3"/>
      <c r="R93" s="3"/>
    </row>
    <row r="94" spans="1:18" ht="12.5" customHeight="1" x14ac:dyDescent="0.35">
      <c r="A94" s="47">
        <v>90</v>
      </c>
      <c r="B94" s="26" t="s">
        <v>104</v>
      </c>
      <c r="C94" s="9">
        <v>0</v>
      </c>
      <c r="D94" s="9">
        <v>0</v>
      </c>
      <c r="E94" s="27">
        <v>19</v>
      </c>
      <c r="F94" s="9">
        <v>19</v>
      </c>
      <c r="H94" s="7">
        <v>90</v>
      </c>
      <c r="I94" s="50" t="s">
        <v>104</v>
      </c>
      <c r="J94" s="11">
        <f t="shared" si="6"/>
        <v>19</v>
      </c>
      <c r="K94" s="11">
        <f t="shared" si="5"/>
        <v>19.009</v>
      </c>
      <c r="L94" s="11">
        <f t="shared" si="7"/>
        <v>62</v>
      </c>
      <c r="M94" s="12" t="str">
        <f t="shared" si="8"/>
        <v>Lithuanian</v>
      </c>
      <c r="N94" s="12">
        <f t="shared" si="9"/>
        <v>5</v>
      </c>
      <c r="P94" s="3"/>
      <c r="Q94" s="3"/>
      <c r="R94" s="3"/>
    </row>
    <row r="95" spans="1:18" ht="12.5" customHeight="1" x14ac:dyDescent="0.35">
      <c r="A95" s="47">
        <v>91</v>
      </c>
      <c r="B95" s="26" t="s">
        <v>106</v>
      </c>
      <c r="C95" s="28">
        <v>0</v>
      </c>
      <c r="D95" s="28">
        <v>0</v>
      </c>
      <c r="E95" s="29">
        <v>18</v>
      </c>
      <c r="F95" s="28">
        <v>18</v>
      </c>
      <c r="H95" s="7">
        <v>91</v>
      </c>
      <c r="I95" s="50" t="s">
        <v>106</v>
      </c>
      <c r="J95" s="11">
        <f t="shared" si="6"/>
        <v>18</v>
      </c>
      <c r="K95" s="11">
        <f t="shared" si="5"/>
        <v>18.0091</v>
      </c>
      <c r="L95" s="11">
        <f t="shared" si="7"/>
        <v>65</v>
      </c>
      <c r="M95" s="12" t="str">
        <f t="shared" si="8"/>
        <v>Uzbek</v>
      </c>
      <c r="N95" s="12">
        <f t="shared" si="9"/>
        <v>5</v>
      </c>
      <c r="P95" s="3"/>
      <c r="Q95" s="3"/>
      <c r="R95" s="3"/>
    </row>
    <row r="96" spans="1:18" ht="12.5" customHeight="1" x14ac:dyDescent="0.35">
      <c r="A96" s="47">
        <v>92</v>
      </c>
      <c r="B96" s="26" t="s">
        <v>111</v>
      </c>
      <c r="C96" s="9">
        <v>0</v>
      </c>
      <c r="D96" s="9">
        <v>0</v>
      </c>
      <c r="E96" s="27">
        <v>18</v>
      </c>
      <c r="F96" s="9">
        <v>18</v>
      </c>
      <c r="H96" s="7">
        <v>92</v>
      </c>
      <c r="I96" s="50" t="s">
        <v>111</v>
      </c>
      <c r="J96" s="11">
        <f t="shared" si="6"/>
        <v>18</v>
      </c>
      <c r="K96" s="11">
        <f t="shared" si="5"/>
        <v>18.0092</v>
      </c>
      <c r="L96" s="11">
        <f t="shared" si="7"/>
        <v>64</v>
      </c>
      <c r="M96" s="12" t="str">
        <f t="shared" si="8"/>
        <v>Kurdish</v>
      </c>
      <c r="N96" s="12">
        <f t="shared" si="9"/>
        <v>5</v>
      </c>
      <c r="P96" s="3"/>
      <c r="Q96" s="3"/>
      <c r="R96" s="3"/>
    </row>
    <row r="97" spans="1:18" ht="12.5" customHeight="1" x14ac:dyDescent="0.35">
      <c r="A97" s="47">
        <v>93</v>
      </c>
      <c r="B97" s="26" t="s">
        <v>96</v>
      </c>
      <c r="C97" s="28">
        <v>0</v>
      </c>
      <c r="D97" s="28">
        <v>0</v>
      </c>
      <c r="E97" s="29">
        <v>18</v>
      </c>
      <c r="F97" s="28">
        <v>18</v>
      </c>
      <c r="H97" s="7">
        <v>93</v>
      </c>
      <c r="I97" s="50" t="s">
        <v>96</v>
      </c>
      <c r="J97" s="11">
        <f t="shared" si="6"/>
        <v>18</v>
      </c>
      <c r="K97" s="11">
        <f t="shared" si="5"/>
        <v>18.0093</v>
      </c>
      <c r="L97" s="11">
        <f t="shared" si="7"/>
        <v>63</v>
      </c>
      <c r="M97" s="12" t="str">
        <f t="shared" si="8"/>
        <v>Hazaragi</v>
      </c>
      <c r="N97" s="12">
        <f t="shared" si="9"/>
        <v>5</v>
      </c>
      <c r="P97" s="3"/>
      <c r="Q97" s="3"/>
      <c r="R97" s="3"/>
    </row>
    <row r="98" spans="1:18" ht="12.5" customHeight="1" x14ac:dyDescent="0.35">
      <c r="A98" s="47">
        <v>94</v>
      </c>
      <c r="B98" s="26" t="s">
        <v>7</v>
      </c>
      <c r="C98" s="9">
        <v>9</v>
      </c>
      <c r="D98" s="9">
        <v>8</v>
      </c>
      <c r="E98" s="27">
        <v>0</v>
      </c>
      <c r="F98" s="9">
        <v>17</v>
      </c>
      <c r="H98" s="7">
        <v>94</v>
      </c>
      <c r="I98" s="50" t="s">
        <v>7</v>
      </c>
      <c r="J98" s="11">
        <f t="shared" si="6"/>
        <v>0</v>
      </c>
      <c r="K98" s="11">
        <f t="shared" si="5"/>
        <v>9.4000000000000004E-3</v>
      </c>
      <c r="L98" s="11">
        <f t="shared" si="7"/>
        <v>112</v>
      </c>
      <c r="M98" s="12" t="str">
        <f t="shared" si="8"/>
        <v>Chaldaean</v>
      </c>
      <c r="N98" s="12">
        <f t="shared" si="9"/>
        <v>0</v>
      </c>
      <c r="P98" s="3"/>
      <c r="Q98" s="3"/>
      <c r="R98" s="3"/>
    </row>
    <row r="99" spans="1:18" ht="12.5" customHeight="1" x14ac:dyDescent="0.35">
      <c r="A99" s="47">
        <v>95</v>
      </c>
      <c r="B99" s="26" t="s">
        <v>84</v>
      </c>
      <c r="C99" s="28">
        <v>0</v>
      </c>
      <c r="D99" s="28">
        <v>7</v>
      </c>
      <c r="E99" s="29">
        <v>10</v>
      </c>
      <c r="F99" s="28">
        <v>17</v>
      </c>
      <c r="H99" s="7">
        <v>95</v>
      </c>
      <c r="I99" s="50" t="s">
        <v>84</v>
      </c>
      <c r="J99" s="11">
        <f t="shared" si="6"/>
        <v>10</v>
      </c>
      <c r="K99" s="11">
        <f t="shared" si="5"/>
        <v>10.009499999999999</v>
      </c>
      <c r="L99" s="11">
        <f t="shared" si="7"/>
        <v>75</v>
      </c>
      <c r="M99" s="12" t="str">
        <f t="shared" si="8"/>
        <v>Eastern Kayah</v>
      </c>
      <c r="N99" s="12">
        <f t="shared" si="9"/>
        <v>0</v>
      </c>
      <c r="P99" s="3"/>
      <c r="Q99" s="3"/>
      <c r="R99" s="3"/>
    </row>
    <row r="100" spans="1:18" ht="12.5" customHeight="1" x14ac:dyDescent="0.35">
      <c r="A100" s="47">
        <v>96</v>
      </c>
      <c r="B100" s="26" t="s">
        <v>102</v>
      </c>
      <c r="C100" s="9">
        <v>0</v>
      </c>
      <c r="D100" s="9">
        <v>7</v>
      </c>
      <c r="E100" s="27">
        <v>8</v>
      </c>
      <c r="F100" s="9">
        <v>15</v>
      </c>
      <c r="H100" s="7">
        <v>96</v>
      </c>
      <c r="I100" s="50" t="s">
        <v>102</v>
      </c>
      <c r="J100" s="11">
        <f t="shared" si="6"/>
        <v>8</v>
      </c>
      <c r="K100" s="11">
        <f t="shared" si="5"/>
        <v>8.0096000000000007</v>
      </c>
      <c r="L100" s="11">
        <f t="shared" si="7"/>
        <v>79</v>
      </c>
      <c r="M100" s="12" t="str">
        <f t="shared" si="8"/>
        <v>Chin Zome</v>
      </c>
      <c r="N100" s="12">
        <f t="shared" si="9"/>
        <v>0</v>
      </c>
      <c r="P100" s="3"/>
      <c r="Q100" s="3"/>
      <c r="R100" s="3"/>
    </row>
    <row r="101" spans="1:18" ht="12.5" customHeight="1" x14ac:dyDescent="0.35">
      <c r="A101" s="47">
        <v>97</v>
      </c>
      <c r="B101" s="26" t="s">
        <v>113</v>
      </c>
      <c r="C101" s="28">
        <v>10</v>
      </c>
      <c r="D101" s="28">
        <v>5</v>
      </c>
      <c r="E101" s="29">
        <v>0</v>
      </c>
      <c r="F101" s="28">
        <v>15</v>
      </c>
      <c r="H101" s="7">
        <v>97</v>
      </c>
      <c r="I101" s="50" t="s">
        <v>113</v>
      </c>
      <c r="J101" s="11">
        <f t="shared" si="6"/>
        <v>0</v>
      </c>
      <c r="K101" s="11">
        <f t="shared" si="5"/>
        <v>9.7000000000000003E-3</v>
      </c>
      <c r="L101" s="11">
        <f t="shared" si="7"/>
        <v>111</v>
      </c>
      <c r="M101" s="12" t="str">
        <f t="shared" si="8"/>
        <v>Chin Mara</v>
      </c>
      <c r="N101" s="12">
        <f t="shared" si="9"/>
        <v>0</v>
      </c>
      <c r="P101" s="3"/>
      <c r="Q101" s="3"/>
      <c r="R101" s="3"/>
    </row>
    <row r="102" spans="1:18" ht="12.5" customHeight="1" x14ac:dyDescent="0.35">
      <c r="A102" s="47">
        <v>98</v>
      </c>
      <c r="B102" s="26" t="s">
        <v>107</v>
      </c>
      <c r="C102" s="9">
        <v>0</v>
      </c>
      <c r="D102" s="9">
        <v>0</v>
      </c>
      <c r="E102" s="27">
        <v>15</v>
      </c>
      <c r="F102" s="9">
        <v>15</v>
      </c>
      <c r="H102" s="7">
        <v>98</v>
      </c>
      <c r="I102" s="50" t="s">
        <v>107</v>
      </c>
      <c r="J102" s="11">
        <f t="shared" si="6"/>
        <v>15</v>
      </c>
      <c r="K102" s="11">
        <f t="shared" si="5"/>
        <v>15.0098</v>
      </c>
      <c r="L102" s="11">
        <f t="shared" si="7"/>
        <v>68</v>
      </c>
      <c r="M102" s="12" t="str">
        <f t="shared" si="8"/>
        <v>Harari</v>
      </c>
      <c r="N102" s="12">
        <f t="shared" si="9"/>
        <v>0</v>
      </c>
      <c r="P102" s="3"/>
      <c r="Q102" s="3"/>
      <c r="R102" s="3"/>
    </row>
    <row r="103" spans="1:18" ht="12.5" customHeight="1" x14ac:dyDescent="0.35">
      <c r="A103" s="47">
        <v>99</v>
      </c>
      <c r="B103" s="26" t="s">
        <v>42</v>
      </c>
      <c r="C103" s="28">
        <v>0</v>
      </c>
      <c r="D103" s="28">
        <v>9</v>
      </c>
      <c r="E103" s="29">
        <v>6</v>
      </c>
      <c r="F103" s="28">
        <v>15</v>
      </c>
      <c r="H103" s="7">
        <v>99</v>
      </c>
      <c r="I103" s="50" t="s">
        <v>42</v>
      </c>
      <c r="J103" s="11">
        <f t="shared" si="6"/>
        <v>6</v>
      </c>
      <c r="K103" s="11">
        <f t="shared" si="5"/>
        <v>6.0099</v>
      </c>
      <c r="L103" s="11">
        <f t="shared" si="7"/>
        <v>85</v>
      </c>
      <c r="M103" s="12" t="str">
        <f t="shared" si="8"/>
        <v>Finnish</v>
      </c>
      <c r="N103" s="12">
        <f t="shared" si="9"/>
        <v>0</v>
      </c>
      <c r="P103" s="3"/>
      <c r="Q103" s="3"/>
      <c r="R103" s="3"/>
    </row>
    <row r="104" spans="1:18" ht="12.5" customHeight="1" x14ac:dyDescent="0.35">
      <c r="A104" s="47">
        <v>100</v>
      </c>
      <c r="B104" s="26" t="s">
        <v>100</v>
      </c>
      <c r="C104" s="9">
        <v>0</v>
      </c>
      <c r="D104" s="9">
        <v>7</v>
      </c>
      <c r="E104" s="27">
        <v>6</v>
      </c>
      <c r="F104" s="9">
        <v>13</v>
      </c>
      <c r="H104" s="7">
        <v>100</v>
      </c>
      <c r="I104" s="50" t="s">
        <v>100</v>
      </c>
      <c r="J104" s="11">
        <f t="shared" si="6"/>
        <v>6</v>
      </c>
      <c r="K104" s="11">
        <f t="shared" si="5"/>
        <v>6.01</v>
      </c>
      <c r="L104" s="11">
        <f t="shared" si="7"/>
        <v>84</v>
      </c>
      <c r="M104" s="12" t="str">
        <f t="shared" si="8"/>
        <v>Croatian</v>
      </c>
      <c r="N104" s="12">
        <f t="shared" si="9"/>
        <v>0</v>
      </c>
      <c r="P104" s="3"/>
      <c r="Q104" s="3"/>
      <c r="R104" s="3"/>
    </row>
    <row r="105" spans="1:18" ht="12.5" customHeight="1" x14ac:dyDescent="0.35">
      <c r="A105" s="47">
        <v>101</v>
      </c>
      <c r="B105" s="26" t="s">
        <v>114</v>
      </c>
      <c r="C105" s="28">
        <v>12</v>
      </c>
      <c r="D105" s="28">
        <v>0</v>
      </c>
      <c r="E105" s="29">
        <v>0</v>
      </c>
      <c r="F105" s="28">
        <v>12</v>
      </c>
      <c r="H105" s="7">
        <v>101</v>
      </c>
      <c r="I105" s="50" t="s">
        <v>114</v>
      </c>
      <c r="J105" s="11">
        <f t="shared" si="6"/>
        <v>0</v>
      </c>
      <c r="K105" s="11">
        <f t="shared" si="5"/>
        <v>1.0100000000000001E-2</v>
      </c>
      <c r="L105" s="11">
        <f t="shared" si="7"/>
        <v>110</v>
      </c>
      <c r="M105" s="12" t="str">
        <f t="shared" si="8"/>
        <v>Chin Falam</v>
      </c>
      <c r="N105" s="12">
        <f t="shared" si="9"/>
        <v>0</v>
      </c>
      <c r="P105" s="3"/>
      <c r="Q105" s="3"/>
      <c r="R105" s="3"/>
    </row>
    <row r="106" spans="1:18" ht="12.5" customHeight="1" x14ac:dyDescent="0.35">
      <c r="A106" s="47">
        <v>102</v>
      </c>
      <c r="B106" s="26" t="s">
        <v>101</v>
      </c>
      <c r="C106" s="9">
        <v>0</v>
      </c>
      <c r="D106" s="9">
        <v>7</v>
      </c>
      <c r="E106" s="27">
        <v>5</v>
      </c>
      <c r="F106" s="9">
        <v>12</v>
      </c>
      <c r="H106" s="7">
        <v>102</v>
      </c>
      <c r="I106" s="50" t="s">
        <v>101</v>
      </c>
      <c r="J106" s="11">
        <f t="shared" si="6"/>
        <v>5</v>
      </c>
      <c r="K106" s="11">
        <f t="shared" si="5"/>
        <v>5.0102000000000002</v>
      </c>
      <c r="L106" s="11">
        <f t="shared" si="7"/>
        <v>90</v>
      </c>
      <c r="M106" s="12" t="str">
        <f t="shared" si="8"/>
        <v>African Languages, nec</v>
      </c>
      <c r="N106" s="12">
        <f t="shared" si="9"/>
        <v>0</v>
      </c>
      <c r="P106" s="3"/>
      <c r="Q106" s="3"/>
      <c r="R106" s="3"/>
    </row>
    <row r="107" spans="1:18" ht="12.5" customHeight="1" x14ac:dyDescent="0.35">
      <c r="A107" s="47">
        <v>103</v>
      </c>
      <c r="B107" s="26" t="s">
        <v>121</v>
      </c>
      <c r="C107" s="28">
        <v>12</v>
      </c>
      <c r="D107" s="28">
        <v>0</v>
      </c>
      <c r="E107" s="29">
        <v>0</v>
      </c>
      <c r="F107" s="28">
        <v>12</v>
      </c>
      <c r="H107" s="7">
        <v>103</v>
      </c>
      <c r="I107" s="50" t="s">
        <v>121</v>
      </c>
      <c r="J107" s="11">
        <f t="shared" si="6"/>
        <v>0</v>
      </c>
      <c r="K107" s="11">
        <f t="shared" si="5"/>
        <v>1.03E-2</v>
      </c>
      <c r="L107" s="11">
        <f t="shared" si="7"/>
        <v>109</v>
      </c>
      <c r="M107" s="12" t="str">
        <f t="shared" si="8"/>
        <v>Estonian</v>
      </c>
      <c r="N107" s="12">
        <f t="shared" si="9"/>
        <v>0</v>
      </c>
      <c r="P107" s="3"/>
      <c r="Q107" s="3"/>
      <c r="R107" s="3"/>
    </row>
    <row r="108" spans="1:18" ht="12.5" customHeight="1" x14ac:dyDescent="0.35">
      <c r="A108" s="47">
        <v>104</v>
      </c>
      <c r="B108" s="26" t="s">
        <v>26</v>
      </c>
      <c r="C108" s="9">
        <v>0</v>
      </c>
      <c r="D108" s="9">
        <v>11</v>
      </c>
      <c r="E108" s="27">
        <v>0</v>
      </c>
      <c r="F108" s="9">
        <v>11</v>
      </c>
      <c r="H108" s="7">
        <v>104</v>
      </c>
      <c r="I108" s="50" t="s">
        <v>26</v>
      </c>
      <c r="J108" s="11">
        <f t="shared" si="6"/>
        <v>0</v>
      </c>
      <c r="K108" s="11">
        <f t="shared" si="5"/>
        <v>1.0400000000000001E-2</v>
      </c>
      <c r="L108" s="11">
        <f t="shared" si="7"/>
        <v>108</v>
      </c>
      <c r="M108" s="12" t="str">
        <f t="shared" si="8"/>
        <v>Czech</v>
      </c>
      <c r="N108" s="12">
        <f t="shared" si="9"/>
        <v>0</v>
      </c>
      <c r="P108" s="3"/>
      <c r="Q108" s="3"/>
      <c r="R108" s="3"/>
    </row>
    <row r="109" spans="1:18" ht="12.5" customHeight="1" x14ac:dyDescent="0.35">
      <c r="A109" s="47">
        <v>105</v>
      </c>
      <c r="B109" s="26" t="s">
        <v>95</v>
      </c>
      <c r="C109" s="28">
        <v>0</v>
      </c>
      <c r="D109" s="28">
        <v>10</v>
      </c>
      <c r="E109" s="29">
        <v>0</v>
      </c>
      <c r="F109" s="28">
        <v>10</v>
      </c>
      <c r="H109" s="7">
        <v>105</v>
      </c>
      <c r="I109" s="50" t="s">
        <v>95</v>
      </c>
      <c r="J109" s="11">
        <f t="shared" si="6"/>
        <v>0</v>
      </c>
      <c r="K109" s="11">
        <f t="shared" si="5"/>
        <v>1.0500000000000001E-2</v>
      </c>
      <c r="L109" s="11">
        <f t="shared" si="7"/>
        <v>107</v>
      </c>
      <c r="M109" s="12" t="str">
        <f t="shared" si="8"/>
        <v>Zophei</v>
      </c>
      <c r="N109" s="12">
        <f t="shared" si="9"/>
        <v>0</v>
      </c>
      <c r="P109" s="3"/>
      <c r="Q109" s="3"/>
      <c r="R109" s="3"/>
    </row>
    <row r="110" spans="1:18" ht="12.5" customHeight="1" x14ac:dyDescent="0.35">
      <c r="A110" s="47">
        <v>106</v>
      </c>
      <c r="B110" s="26" t="s">
        <v>103</v>
      </c>
      <c r="C110" s="9">
        <v>0</v>
      </c>
      <c r="D110" s="9">
        <v>10</v>
      </c>
      <c r="E110" s="27">
        <v>0</v>
      </c>
      <c r="F110" s="9">
        <v>10</v>
      </c>
      <c r="H110" s="7">
        <v>106</v>
      </c>
      <c r="I110" s="50" t="s">
        <v>103</v>
      </c>
      <c r="J110" s="11">
        <f t="shared" si="6"/>
        <v>0</v>
      </c>
      <c r="K110" s="11">
        <f t="shared" si="5"/>
        <v>1.06E-2</v>
      </c>
      <c r="L110" s="11">
        <f t="shared" si="7"/>
        <v>106</v>
      </c>
      <c r="M110" s="12" t="str">
        <f t="shared" si="8"/>
        <v>Danish</v>
      </c>
      <c r="N110" s="12">
        <f t="shared" si="9"/>
        <v>0</v>
      </c>
      <c r="P110" s="3"/>
      <c r="Q110" s="3"/>
      <c r="R110" s="3"/>
    </row>
    <row r="111" spans="1:18" ht="12.5" customHeight="1" x14ac:dyDescent="0.35">
      <c r="A111" s="47">
        <v>107</v>
      </c>
      <c r="B111" s="26" t="s">
        <v>130</v>
      </c>
      <c r="C111" s="28">
        <v>9</v>
      </c>
      <c r="D111" s="28">
        <v>0</v>
      </c>
      <c r="E111" s="29">
        <v>0</v>
      </c>
      <c r="F111" s="28">
        <v>9</v>
      </c>
      <c r="H111" s="7">
        <v>107</v>
      </c>
      <c r="I111" s="50" t="s">
        <v>130</v>
      </c>
      <c r="J111" s="11">
        <f t="shared" si="6"/>
        <v>0</v>
      </c>
      <c r="K111" s="11">
        <f t="shared" si="5"/>
        <v>1.0700000000000001E-2</v>
      </c>
      <c r="L111" s="11">
        <f t="shared" si="7"/>
        <v>105</v>
      </c>
      <c r="M111" s="12" t="str">
        <f t="shared" si="8"/>
        <v>Bosnian</v>
      </c>
      <c r="N111" s="12">
        <f t="shared" si="9"/>
        <v>0</v>
      </c>
      <c r="P111" s="3"/>
      <c r="Q111" s="3"/>
      <c r="R111" s="3"/>
    </row>
    <row r="112" spans="1:18" ht="12.5" customHeight="1" x14ac:dyDescent="0.35">
      <c r="A112" s="47">
        <v>108</v>
      </c>
      <c r="B112" s="26" t="s">
        <v>90</v>
      </c>
      <c r="C112" s="9">
        <v>0</v>
      </c>
      <c r="D112" s="9">
        <v>8</v>
      </c>
      <c r="E112" s="27">
        <v>0</v>
      </c>
      <c r="F112" s="9">
        <v>8</v>
      </c>
      <c r="H112" s="7">
        <v>108</v>
      </c>
      <c r="I112" s="50" t="s">
        <v>90</v>
      </c>
      <c r="J112" s="11">
        <f t="shared" si="6"/>
        <v>0</v>
      </c>
      <c r="K112" s="11">
        <f t="shared" si="5"/>
        <v>1.0800000000000001E-2</v>
      </c>
      <c r="L112" s="11">
        <f t="shared" si="7"/>
        <v>104</v>
      </c>
      <c r="M112" s="12" t="str">
        <f t="shared" si="8"/>
        <v>Tongan</v>
      </c>
      <c r="N112" s="12">
        <f t="shared" si="9"/>
        <v>0</v>
      </c>
      <c r="P112" s="3"/>
      <c r="Q112" s="3"/>
      <c r="R112" s="3"/>
    </row>
    <row r="113" spans="1:18" ht="12.5" customHeight="1" x14ac:dyDescent="0.35">
      <c r="A113" s="47">
        <v>109</v>
      </c>
      <c r="B113" s="26" t="s">
        <v>40</v>
      </c>
      <c r="C113" s="28">
        <v>0</v>
      </c>
      <c r="D113" s="28">
        <v>8</v>
      </c>
      <c r="E113" s="29">
        <v>0</v>
      </c>
      <c r="F113" s="28">
        <v>8</v>
      </c>
      <c r="H113" s="7">
        <v>109</v>
      </c>
      <c r="I113" s="50" t="s">
        <v>40</v>
      </c>
      <c r="J113" s="11">
        <f t="shared" si="6"/>
        <v>0</v>
      </c>
      <c r="K113" s="11">
        <f t="shared" si="5"/>
        <v>1.09E-2</v>
      </c>
      <c r="L113" s="11">
        <f t="shared" si="7"/>
        <v>103</v>
      </c>
      <c r="M113" s="12" t="str">
        <f t="shared" si="8"/>
        <v>Rohinga</v>
      </c>
      <c r="N113" s="12">
        <f t="shared" si="9"/>
        <v>0</v>
      </c>
      <c r="P113" s="3"/>
      <c r="Q113" s="3"/>
      <c r="R113" s="3"/>
    </row>
    <row r="114" spans="1:18" ht="12.5" customHeight="1" x14ac:dyDescent="0.35">
      <c r="A114" s="47">
        <v>110</v>
      </c>
      <c r="B114" s="26" t="s">
        <v>93</v>
      </c>
      <c r="C114" s="9">
        <v>0</v>
      </c>
      <c r="D114" s="9">
        <v>7</v>
      </c>
      <c r="E114" s="27">
        <v>0</v>
      </c>
      <c r="F114" s="9">
        <v>7</v>
      </c>
      <c r="H114" s="7">
        <v>110</v>
      </c>
      <c r="I114" s="50" t="s">
        <v>93</v>
      </c>
      <c r="J114" s="11">
        <f t="shared" si="6"/>
        <v>0</v>
      </c>
      <c r="K114" s="11">
        <f t="shared" si="5"/>
        <v>1.1000000000000001E-2</v>
      </c>
      <c r="L114" s="11">
        <f t="shared" si="7"/>
        <v>102</v>
      </c>
      <c r="M114" s="12" t="str">
        <f t="shared" si="8"/>
        <v>Burmese and Related Languages, nec</v>
      </c>
      <c r="N114" s="12">
        <f t="shared" si="9"/>
        <v>0</v>
      </c>
      <c r="P114" s="3"/>
      <c r="Q114" s="3"/>
      <c r="R114" s="3"/>
    </row>
    <row r="115" spans="1:18" ht="12.5" customHeight="1" x14ac:dyDescent="0.35">
      <c r="A115" s="47">
        <v>111</v>
      </c>
      <c r="B115" s="26" t="s">
        <v>125</v>
      </c>
      <c r="C115" s="28">
        <v>7</v>
      </c>
      <c r="D115" s="28">
        <v>0</v>
      </c>
      <c r="E115" s="29">
        <v>0</v>
      </c>
      <c r="F115" s="28">
        <v>7</v>
      </c>
      <c r="H115" s="7">
        <v>111</v>
      </c>
      <c r="I115" s="50" t="s">
        <v>125</v>
      </c>
      <c r="J115" s="11">
        <f t="shared" si="6"/>
        <v>0</v>
      </c>
      <c r="K115" s="11">
        <f t="shared" si="5"/>
        <v>1.11E-2</v>
      </c>
      <c r="L115" s="11">
        <f t="shared" si="7"/>
        <v>101</v>
      </c>
      <c r="M115" s="12" t="str">
        <f t="shared" si="8"/>
        <v>Hakka</v>
      </c>
      <c r="N115" s="12">
        <f t="shared" si="9"/>
        <v>0</v>
      </c>
      <c r="P115" s="3"/>
      <c r="Q115" s="3"/>
      <c r="R115" s="3"/>
    </row>
    <row r="116" spans="1:18" ht="12.5" customHeight="1" x14ac:dyDescent="0.35">
      <c r="A116" s="47">
        <v>112</v>
      </c>
      <c r="B116" s="26" t="s">
        <v>94</v>
      </c>
      <c r="C116" s="9">
        <v>0</v>
      </c>
      <c r="D116" s="9">
        <v>7</v>
      </c>
      <c r="E116" s="27">
        <v>0</v>
      </c>
      <c r="F116" s="9">
        <v>7</v>
      </c>
      <c r="H116" s="7">
        <v>112</v>
      </c>
      <c r="I116" s="50" t="s">
        <v>94</v>
      </c>
      <c r="J116" s="11">
        <f t="shared" si="6"/>
        <v>0</v>
      </c>
      <c r="K116" s="11">
        <f t="shared" si="5"/>
        <v>1.12E-2</v>
      </c>
      <c r="L116" s="11">
        <f t="shared" si="7"/>
        <v>100</v>
      </c>
      <c r="M116" s="12" t="str">
        <f t="shared" si="8"/>
        <v>Dinka</v>
      </c>
      <c r="N116" s="12">
        <f t="shared" si="9"/>
        <v>0</v>
      </c>
      <c r="P116" s="3"/>
      <c r="Q116" s="3"/>
      <c r="R116" s="3"/>
    </row>
    <row r="117" spans="1:18" ht="12.5" customHeight="1" x14ac:dyDescent="0.35">
      <c r="A117" s="47">
        <v>113</v>
      </c>
      <c r="B117" s="26" t="s">
        <v>112</v>
      </c>
      <c r="C117" s="28">
        <v>0</v>
      </c>
      <c r="D117" s="28">
        <v>0</v>
      </c>
      <c r="E117" s="29">
        <v>7</v>
      </c>
      <c r="F117" s="28">
        <v>7</v>
      </c>
      <c r="H117" s="7">
        <v>113</v>
      </c>
      <c r="I117" s="50" t="s">
        <v>112</v>
      </c>
      <c r="J117" s="11">
        <f t="shared" si="6"/>
        <v>7</v>
      </c>
      <c r="K117" s="11">
        <f t="shared" si="5"/>
        <v>7.0113000000000003</v>
      </c>
      <c r="L117" s="11">
        <f t="shared" si="7"/>
        <v>82</v>
      </c>
      <c r="M117" s="12" t="str">
        <f t="shared" si="8"/>
        <v>Tigre</v>
      </c>
      <c r="N117" s="12">
        <f t="shared" si="9"/>
        <v>0</v>
      </c>
      <c r="P117" s="3"/>
      <c r="Q117" s="3"/>
      <c r="R117" s="3"/>
    </row>
    <row r="118" spans="1:18" ht="12.5" customHeight="1" x14ac:dyDescent="0.35">
      <c r="A118" s="47">
        <v>114</v>
      </c>
      <c r="B118" s="26" t="s">
        <v>99</v>
      </c>
      <c r="C118" s="9">
        <v>0</v>
      </c>
      <c r="D118" s="9">
        <v>7</v>
      </c>
      <c r="E118" s="27">
        <v>0</v>
      </c>
      <c r="F118" s="9">
        <v>7</v>
      </c>
      <c r="H118" s="7">
        <v>114</v>
      </c>
      <c r="I118" s="50" t="s">
        <v>99</v>
      </c>
      <c r="J118" s="11">
        <f t="shared" si="6"/>
        <v>0</v>
      </c>
      <c r="K118" s="11">
        <f t="shared" si="5"/>
        <v>1.14E-2</v>
      </c>
      <c r="L118" s="11">
        <f t="shared" si="7"/>
        <v>99</v>
      </c>
      <c r="M118" s="12" t="str">
        <f t="shared" si="8"/>
        <v>Chin</v>
      </c>
      <c r="N118" s="12">
        <f t="shared" si="9"/>
        <v>0</v>
      </c>
      <c r="P118" s="3"/>
      <c r="Q118" s="3"/>
      <c r="R118" s="3"/>
    </row>
    <row r="119" spans="1:18" ht="12.5" customHeight="1" x14ac:dyDescent="0.35">
      <c r="A119" s="47">
        <v>115</v>
      </c>
      <c r="B119" s="26" t="s">
        <v>132</v>
      </c>
      <c r="C119" s="28">
        <v>0</v>
      </c>
      <c r="D119" s="28">
        <v>7</v>
      </c>
      <c r="E119" s="29">
        <v>0</v>
      </c>
      <c r="F119" s="28">
        <v>7</v>
      </c>
      <c r="H119" s="7">
        <v>115</v>
      </c>
      <c r="I119" s="50" t="s">
        <v>132</v>
      </c>
      <c r="J119" s="11">
        <f t="shared" si="6"/>
        <v>0</v>
      </c>
      <c r="K119" s="11">
        <f t="shared" si="5"/>
        <v>1.15E-2</v>
      </c>
      <c r="L119" s="11">
        <f t="shared" si="7"/>
        <v>98</v>
      </c>
      <c r="M119" s="12" t="str">
        <f t="shared" si="8"/>
        <v>Chin Teddim</v>
      </c>
      <c r="N119" s="12">
        <f t="shared" si="9"/>
        <v>0</v>
      </c>
      <c r="P119" s="3"/>
      <c r="Q119" s="3"/>
      <c r="R119" s="3"/>
    </row>
    <row r="120" spans="1:18" ht="12.5" customHeight="1" x14ac:dyDescent="0.35">
      <c r="A120" s="47">
        <v>116</v>
      </c>
      <c r="B120" s="26" t="s">
        <v>116</v>
      </c>
      <c r="C120" s="9">
        <v>0</v>
      </c>
      <c r="D120" s="9">
        <v>0</v>
      </c>
      <c r="E120" s="27">
        <v>7</v>
      </c>
      <c r="F120" s="9">
        <v>7</v>
      </c>
      <c r="H120" s="7">
        <v>116</v>
      </c>
      <c r="I120" s="50" t="s">
        <v>116</v>
      </c>
      <c r="J120" s="11">
        <f t="shared" si="6"/>
        <v>7</v>
      </c>
      <c r="K120" s="11">
        <f t="shared" si="5"/>
        <v>7.0115999999999996</v>
      </c>
      <c r="L120" s="11">
        <f t="shared" si="7"/>
        <v>81</v>
      </c>
      <c r="M120" s="12" t="str">
        <f t="shared" si="8"/>
        <v>Non-verbal so dscrbd</v>
      </c>
      <c r="N120" s="12">
        <f t="shared" si="9"/>
        <v>0</v>
      </c>
      <c r="P120" s="3"/>
      <c r="Q120" s="3"/>
      <c r="R120" s="3"/>
    </row>
    <row r="121" spans="1:18" ht="12.5" customHeight="1" x14ac:dyDescent="0.35">
      <c r="A121" s="47">
        <v>117</v>
      </c>
      <c r="B121" s="26" t="s">
        <v>109</v>
      </c>
      <c r="C121" s="28">
        <v>0</v>
      </c>
      <c r="D121" s="28">
        <v>0</v>
      </c>
      <c r="E121" s="29">
        <v>7</v>
      </c>
      <c r="F121" s="28">
        <v>7</v>
      </c>
      <c r="H121" s="7">
        <v>117</v>
      </c>
      <c r="I121" s="50" t="s">
        <v>109</v>
      </c>
      <c r="J121" s="11">
        <f t="shared" si="6"/>
        <v>7</v>
      </c>
      <c r="K121" s="11">
        <f t="shared" si="5"/>
        <v>7.0117000000000003</v>
      </c>
      <c r="L121" s="11">
        <f t="shared" si="7"/>
        <v>80</v>
      </c>
      <c r="M121" s="12" t="str">
        <f t="shared" si="8"/>
        <v>Burmese and Related Languages, nfd</v>
      </c>
      <c r="N121" s="12">
        <f t="shared" si="9"/>
        <v>0</v>
      </c>
      <c r="P121" s="3"/>
      <c r="Q121" s="3"/>
      <c r="R121" s="3"/>
    </row>
    <row r="122" spans="1:18" ht="12.5" customHeight="1" x14ac:dyDescent="0.35">
      <c r="A122" s="47">
        <v>118</v>
      </c>
      <c r="B122" s="26" t="s">
        <v>129</v>
      </c>
      <c r="C122" s="9">
        <v>6</v>
      </c>
      <c r="D122" s="9">
        <v>0</v>
      </c>
      <c r="E122" s="27">
        <v>0</v>
      </c>
      <c r="F122" s="9">
        <v>6</v>
      </c>
      <c r="H122" s="7">
        <v>118</v>
      </c>
      <c r="I122" s="50" t="s">
        <v>129</v>
      </c>
      <c r="J122" s="11">
        <f t="shared" si="6"/>
        <v>0</v>
      </c>
      <c r="K122" s="11">
        <f t="shared" si="5"/>
        <v>1.18E-2</v>
      </c>
      <c r="L122" s="11">
        <f t="shared" si="7"/>
        <v>97</v>
      </c>
      <c r="M122" s="12" t="str">
        <f t="shared" si="8"/>
        <v>Tibetan</v>
      </c>
      <c r="N122" s="12">
        <f t="shared" si="9"/>
        <v>0</v>
      </c>
      <c r="P122" s="3"/>
      <c r="Q122" s="3"/>
      <c r="R122" s="3"/>
    </row>
    <row r="123" spans="1:18" ht="12.5" customHeight="1" x14ac:dyDescent="0.35">
      <c r="A123" s="47">
        <v>119</v>
      </c>
      <c r="B123" s="26" t="s">
        <v>127</v>
      </c>
      <c r="C123" s="28">
        <v>6</v>
      </c>
      <c r="D123" s="28">
        <v>0</v>
      </c>
      <c r="E123" s="29">
        <v>0</v>
      </c>
      <c r="F123" s="28">
        <v>6</v>
      </c>
      <c r="H123" s="7">
        <v>119</v>
      </c>
      <c r="I123" s="50" t="s">
        <v>127</v>
      </c>
      <c r="J123" s="11">
        <f t="shared" si="6"/>
        <v>0</v>
      </c>
      <c r="K123" s="11">
        <f t="shared" si="5"/>
        <v>1.1900000000000001E-2</v>
      </c>
      <c r="L123" s="11">
        <f t="shared" si="7"/>
        <v>96</v>
      </c>
      <c r="M123" s="12" t="str">
        <f t="shared" si="8"/>
        <v>Oromo</v>
      </c>
      <c r="N123" s="12">
        <f t="shared" si="9"/>
        <v>0</v>
      </c>
      <c r="P123" s="3"/>
      <c r="Q123" s="3"/>
      <c r="R123" s="3"/>
    </row>
    <row r="124" spans="1:18" ht="12.5" customHeight="1" x14ac:dyDescent="0.35">
      <c r="A124" s="47">
        <v>120</v>
      </c>
      <c r="B124" s="26" t="s">
        <v>128</v>
      </c>
      <c r="C124" s="9">
        <v>6</v>
      </c>
      <c r="D124" s="9">
        <v>0</v>
      </c>
      <c r="E124" s="27">
        <v>0</v>
      </c>
      <c r="F124" s="9">
        <v>6</v>
      </c>
      <c r="H124" s="7">
        <v>120</v>
      </c>
      <c r="I124" s="50" t="s">
        <v>128</v>
      </c>
      <c r="J124" s="11">
        <f t="shared" si="6"/>
        <v>0</v>
      </c>
      <c r="K124" s="11">
        <f t="shared" si="5"/>
        <v>1.2E-2</v>
      </c>
      <c r="L124" s="11">
        <f t="shared" si="7"/>
        <v>95</v>
      </c>
      <c r="M124" s="12" t="str">
        <f t="shared" si="8"/>
        <v>Assyrian</v>
      </c>
      <c r="N124" s="12">
        <f t="shared" si="9"/>
        <v>0</v>
      </c>
      <c r="P124" s="3"/>
      <c r="Q124" s="3"/>
      <c r="R124" s="3"/>
    </row>
    <row r="125" spans="1:18" ht="12.5" customHeight="1" x14ac:dyDescent="0.35">
      <c r="A125" s="47">
        <v>121</v>
      </c>
      <c r="B125" s="26" t="s">
        <v>119</v>
      </c>
      <c r="C125" s="28">
        <v>0</v>
      </c>
      <c r="D125" s="28">
        <v>0</v>
      </c>
      <c r="E125" s="29">
        <v>6</v>
      </c>
      <c r="F125" s="28">
        <v>6</v>
      </c>
      <c r="H125" s="7">
        <v>121</v>
      </c>
      <c r="I125" s="50" t="s">
        <v>119</v>
      </c>
      <c r="J125" s="11">
        <f t="shared" si="6"/>
        <v>6</v>
      </c>
      <c r="K125" s="11">
        <f t="shared" si="5"/>
        <v>6.0121000000000002</v>
      </c>
      <c r="L125" s="11">
        <f t="shared" si="7"/>
        <v>83</v>
      </c>
      <c r="M125" s="12" t="str">
        <f t="shared" si="8"/>
        <v>Tigrinya</v>
      </c>
      <c r="N125" s="12">
        <f t="shared" si="9"/>
        <v>0</v>
      </c>
      <c r="P125" s="3"/>
      <c r="Q125" s="3"/>
      <c r="R125" s="3"/>
    </row>
    <row r="126" spans="1:18" ht="12.5" customHeight="1" x14ac:dyDescent="0.35">
      <c r="A126" s="47">
        <v>122</v>
      </c>
      <c r="B126" s="26" t="s">
        <v>30</v>
      </c>
      <c r="C126" s="9">
        <v>0</v>
      </c>
      <c r="D126" s="9">
        <v>0</v>
      </c>
      <c r="E126" s="27">
        <v>5</v>
      </c>
      <c r="F126" s="9">
        <v>5</v>
      </c>
      <c r="H126" s="7">
        <v>122</v>
      </c>
      <c r="I126" s="50" t="s">
        <v>30</v>
      </c>
      <c r="J126" s="11">
        <f t="shared" si="6"/>
        <v>5</v>
      </c>
      <c r="K126" s="11">
        <f t="shared" si="5"/>
        <v>5.0122</v>
      </c>
      <c r="L126" s="11">
        <f t="shared" si="7"/>
        <v>89</v>
      </c>
      <c r="M126" s="12" t="str">
        <f t="shared" si="8"/>
        <v>Afghan</v>
      </c>
      <c r="N126" s="12">
        <f t="shared" si="9"/>
        <v>0</v>
      </c>
      <c r="P126" s="3"/>
      <c r="Q126" s="3"/>
      <c r="R126" s="3"/>
    </row>
    <row r="127" spans="1:18" ht="12.5" customHeight="1" x14ac:dyDescent="0.35">
      <c r="A127" s="47">
        <v>123</v>
      </c>
      <c r="B127" s="26" t="s">
        <v>120</v>
      </c>
      <c r="C127" s="28">
        <v>0</v>
      </c>
      <c r="D127" s="28">
        <v>0</v>
      </c>
      <c r="E127" s="29">
        <v>5</v>
      </c>
      <c r="F127" s="28">
        <v>5</v>
      </c>
      <c r="H127" s="7">
        <v>123</v>
      </c>
      <c r="I127" s="50" t="s">
        <v>120</v>
      </c>
      <c r="J127" s="11">
        <f t="shared" si="6"/>
        <v>5</v>
      </c>
      <c r="K127" s="11">
        <f t="shared" si="5"/>
        <v>5.0122999999999998</v>
      </c>
      <c r="L127" s="11">
        <f t="shared" si="7"/>
        <v>88</v>
      </c>
      <c r="M127" s="12" t="str">
        <f t="shared" si="8"/>
        <v>Karen S'gaw</v>
      </c>
      <c r="N127" s="12">
        <f t="shared" si="9"/>
        <v>0</v>
      </c>
      <c r="P127" s="3"/>
      <c r="Q127" s="3"/>
      <c r="R127" s="3"/>
    </row>
    <row r="128" spans="1:18" ht="12.5" customHeight="1" x14ac:dyDescent="0.35">
      <c r="A128" s="47">
        <v>124</v>
      </c>
      <c r="B128" s="26" t="s">
        <v>122</v>
      </c>
      <c r="C128" s="9">
        <v>5</v>
      </c>
      <c r="D128" s="9">
        <v>0</v>
      </c>
      <c r="E128" s="27">
        <v>0</v>
      </c>
      <c r="F128" s="9">
        <v>5</v>
      </c>
      <c r="H128" s="7">
        <v>124</v>
      </c>
      <c r="I128" s="50" t="s">
        <v>122</v>
      </c>
      <c r="J128" s="11">
        <f t="shared" si="6"/>
        <v>0</v>
      </c>
      <c r="K128" s="11">
        <f t="shared" si="5"/>
        <v>1.2400000000000001E-2</v>
      </c>
      <c r="L128" s="11">
        <f t="shared" si="7"/>
        <v>94</v>
      </c>
      <c r="M128" s="12" t="str">
        <f t="shared" si="8"/>
        <v>Chin Haka</v>
      </c>
      <c r="N128" s="12">
        <f t="shared" si="9"/>
        <v>0</v>
      </c>
      <c r="P128" s="3"/>
      <c r="Q128" s="3"/>
      <c r="R128" s="3"/>
    </row>
    <row r="129" spans="1:18" ht="12.5" customHeight="1" x14ac:dyDescent="0.35">
      <c r="A129" s="47">
        <v>125</v>
      </c>
      <c r="B129" s="26" t="s">
        <v>108</v>
      </c>
      <c r="C129" s="28">
        <v>0</v>
      </c>
      <c r="D129" s="28">
        <v>0</v>
      </c>
      <c r="E129" s="29">
        <v>5</v>
      </c>
      <c r="F129" s="28">
        <v>5</v>
      </c>
      <c r="H129" s="7">
        <v>125</v>
      </c>
      <c r="I129" s="50" t="s">
        <v>108</v>
      </c>
      <c r="J129" s="11">
        <f t="shared" si="6"/>
        <v>5</v>
      </c>
      <c r="K129" s="11">
        <f t="shared" si="5"/>
        <v>5.0125000000000002</v>
      </c>
      <c r="L129" s="11">
        <f t="shared" si="7"/>
        <v>87</v>
      </c>
      <c r="M129" s="12" t="str">
        <f t="shared" si="8"/>
        <v>Karen</v>
      </c>
      <c r="N129" s="12">
        <f t="shared" si="9"/>
        <v>0</v>
      </c>
      <c r="P129" s="3"/>
      <c r="Q129" s="3"/>
      <c r="R129" s="3"/>
    </row>
    <row r="130" spans="1:18" ht="12.5" customHeight="1" x14ac:dyDescent="0.35">
      <c r="A130" s="47"/>
      <c r="B130" s="26" t="s">
        <v>133</v>
      </c>
      <c r="C130" s="9">
        <v>7804</v>
      </c>
      <c r="D130" s="9">
        <v>27636</v>
      </c>
      <c r="E130" s="27">
        <v>74036</v>
      </c>
      <c r="F130" s="9">
        <v>109476</v>
      </c>
      <c r="H130" s="7"/>
      <c r="I130" s="50"/>
      <c r="J130" s="11"/>
      <c r="K130" s="11"/>
      <c r="L130" s="11"/>
      <c r="M130" s="12"/>
      <c r="N130" s="12"/>
      <c r="P130" s="3"/>
      <c r="Q130" s="3"/>
      <c r="R130" s="3"/>
    </row>
    <row r="131" spans="1:18" ht="12.5" customHeight="1" x14ac:dyDescent="0.35">
      <c r="A131" s="47"/>
      <c r="B131"/>
      <c r="C131"/>
      <c r="D131"/>
      <c r="E131"/>
      <c r="F131"/>
      <c r="H131" s="47"/>
      <c r="I131" s="30"/>
      <c r="J131" s="17"/>
      <c r="K131" s="17"/>
      <c r="L131" s="17"/>
      <c r="M131" s="2"/>
      <c r="N131" s="2"/>
      <c r="O131" s="3"/>
      <c r="P131" s="3"/>
      <c r="Q131" s="3"/>
      <c r="R131" s="3"/>
    </row>
    <row r="132" spans="1:18" ht="12.5" customHeight="1" x14ac:dyDescent="0.35">
      <c r="A132" s="47"/>
      <c r="B132"/>
      <c r="C132"/>
      <c r="D132"/>
      <c r="E132"/>
      <c r="F132"/>
      <c r="H132" s="47"/>
      <c r="I132" s="30"/>
      <c r="J132" s="17"/>
      <c r="K132" s="17"/>
      <c r="L132" s="17"/>
      <c r="M132" s="2"/>
      <c r="N132" s="2"/>
      <c r="O132" s="3"/>
      <c r="P132" s="3"/>
      <c r="Q132" s="3"/>
      <c r="R132" s="3"/>
    </row>
    <row r="133" spans="1:18" ht="12.5" customHeight="1" x14ac:dyDescent="0.35">
      <c r="A133" s="47"/>
      <c r="B133"/>
      <c r="C133"/>
      <c r="D133"/>
      <c r="E133"/>
      <c r="F133"/>
      <c r="H133" s="47"/>
      <c r="I133" s="30"/>
      <c r="J133" s="17"/>
      <c r="K133" s="17"/>
      <c r="L133" s="17"/>
      <c r="M133" s="2"/>
      <c r="N133" s="2"/>
      <c r="O133" s="3"/>
      <c r="P133" s="3"/>
      <c r="Q133" s="3"/>
      <c r="R133" s="3"/>
    </row>
    <row r="134" spans="1:18" ht="12.5" customHeight="1" x14ac:dyDescent="0.35">
      <c r="A134" s="47"/>
      <c r="B134"/>
      <c r="C134"/>
      <c r="D134"/>
      <c r="E134"/>
      <c r="F134"/>
      <c r="H134" s="47"/>
      <c r="I134" s="30"/>
      <c r="J134" s="17"/>
      <c r="K134" s="17"/>
      <c r="L134" s="17"/>
      <c r="M134" s="2"/>
      <c r="N134" s="2"/>
      <c r="O134" s="3"/>
      <c r="P134" s="3"/>
      <c r="Q134" s="3"/>
      <c r="R134" s="3"/>
    </row>
    <row r="135" spans="1:18" ht="12.5" customHeight="1" x14ac:dyDescent="0.35">
      <c r="A135" s="47"/>
      <c r="B135"/>
      <c r="C135"/>
      <c r="D135"/>
      <c r="E135"/>
      <c r="F135"/>
      <c r="H135" s="47"/>
      <c r="I135" s="30"/>
      <c r="J135" s="17"/>
      <c r="K135" s="17"/>
      <c r="L135" s="17"/>
      <c r="M135" s="2"/>
      <c r="N135" s="2"/>
      <c r="O135" s="3"/>
      <c r="P135" s="3"/>
      <c r="Q135" s="3"/>
      <c r="R135" s="3"/>
    </row>
    <row r="136" spans="1:18" ht="12.5" customHeight="1" x14ac:dyDescent="0.35">
      <c r="A136" s="47"/>
      <c r="B136"/>
      <c r="C136"/>
      <c r="D136"/>
      <c r="E136"/>
      <c r="F136"/>
      <c r="H136" s="47"/>
      <c r="I136" s="30"/>
      <c r="J136" s="17"/>
      <c r="K136" s="17"/>
      <c r="L136" s="17"/>
      <c r="M136" s="2"/>
      <c r="N136" s="2"/>
      <c r="O136" s="3"/>
      <c r="P136" s="3"/>
      <c r="Q136" s="3"/>
      <c r="R136" s="3"/>
    </row>
    <row r="137" spans="1:18" ht="12.5" customHeight="1" x14ac:dyDescent="0.35">
      <c r="A137" s="47"/>
      <c r="B137"/>
      <c r="C137"/>
      <c r="D137"/>
      <c r="E137"/>
      <c r="F137"/>
      <c r="H137" s="47"/>
      <c r="I137" s="30"/>
      <c r="J137" s="17"/>
      <c r="K137" s="17"/>
      <c r="L137" s="17"/>
      <c r="M137" s="2"/>
      <c r="N137" s="2"/>
      <c r="O137" s="3"/>
      <c r="P137" s="3"/>
      <c r="Q137" s="3"/>
      <c r="R137" s="3"/>
    </row>
    <row r="138" spans="1:18" ht="12.5" customHeight="1" x14ac:dyDescent="0.35">
      <c r="A138" s="47"/>
      <c r="B138"/>
      <c r="C138"/>
      <c r="D138"/>
      <c r="E138"/>
      <c r="F138"/>
      <c r="H138" s="47"/>
      <c r="I138" s="30"/>
      <c r="J138" s="17"/>
      <c r="K138" s="17"/>
      <c r="L138" s="17"/>
      <c r="M138" s="2"/>
      <c r="N138" s="2"/>
      <c r="O138" s="3"/>
      <c r="P138" s="3"/>
      <c r="Q138" s="3"/>
      <c r="R138" s="3"/>
    </row>
    <row r="139" spans="1:18" ht="12.5" customHeight="1" x14ac:dyDescent="0.35">
      <c r="A139" s="47"/>
      <c r="B139"/>
      <c r="C139"/>
      <c r="D139"/>
      <c r="E139"/>
      <c r="F139"/>
      <c r="H139" s="47"/>
      <c r="I139" s="30"/>
      <c r="J139" s="17"/>
      <c r="K139" s="17"/>
      <c r="L139" s="17"/>
      <c r="M139" s="2"/>
      <c r="N139" s="2"/>
      <c r="O139" s="3"/>
      <c r="P139" s="3"/>
      <c r="Q139" s="3"/>
      <c r="R139" s="3"/>
    </row>
    <row r="140" spans="1:18" ht="12.5" customHeight="1" x14ac:dyDescent="0.35">
      <c r="A140" s="47"/>
      <c r="B140"/>
      <c r="C140"/>
      <c r="D140"/>
      <c r="E140"/>
      <c r="F140"/>
      <c r="H140" s="47"/>
      <c r="I140" s="30"/>
      <c r="J140" s="17"/>
      <c r="K140" s="17"/>
      <c r="L140" s="17"/>
      <c r="M140" s="2"/>
      <c r="N140" s="2"/>
      <c r="O140" s="3"/>
      <c r="P140" s="3"/>
      <c r="Q140" s="3"/>
      <c r="R140" s="3"/>
    </row>
    <row r="141" spans="1:18" ht="12.5" customHeight="1" x14ac:dyDescent="0.35">
      <c r="A141" s="47"/>
      <c r="B141"/>
      <c r="C141"/>
      <c r="D141"/>
      <c r="E141"/>
      <c r="F141"/>
      <c r="H141" s="47"/>
      <c r="I141" s="30"/>
      <c r="J141" s="17"/>
      <c r="K141" s="17"/>
      <c r="L141" s="17"/>
      <c r="M141" s="2"/>
      <c r="N141" s="2"/>
      <c r="O141" s="3"/>
      <c r="P141" s="3"/>
      <c r="Q141" s="3"/>
      <c r="R141" s="3"/>
    </row>
    <row r="142" spans="1:18" ht="12.5" customHeight="1" x14ac:dyDescent="0.35">
      <c r="A142" s="47"/>
      <c r="B142"/>
      <c r="C142"/>
      <c r="D142"/>
      <c r="E142"/>
      <c r="F142"/>
      <c r="H142" s="47"/>
      <c r="I142" s="30"/>
      <c r="J142" s="17"/>
      <c r="K142" s="17"/>
      <c r="L142" s="17"/>
      <c r="M142" s="2"/>
      <c r="N142" s="2"/>
      <c r="O142" s="3"/>
      <c r="P142" s="3"/>
      <c r="Q142" s="3"/>
      <c r="R142" s="3"/>
    </row>
    <row r="143" spans="1:18" ht="12.5" customHeight="1" x14ac:dyDescent="0.35">
      <c r="A143" s="47"/>
      <c r="B143"/>
      <c r="C143"/>
      <c r="D143"/>
      <c r="E143"/>
      <c r="F143"/>
      <c r="H143" s="47"/>
      <c r="I143" s="30"/>
      <c r="J143" s="17"/>
      <c r="K143" s="17"/>
      <c r="L143" s="17"/>
      <c r="M143" s="2"/>
      <c r="N143" s="2"/>
      <c r="O143" s="3"/>
      <c r="P143" s="3"/>
      <c r="Q143" s="3"/>
      <c r="R143" s="3"/>
    </row>
    <row r="144" spans="1:18" ht="12.5" customHeight="1" x14ac:dyDescent="0.35">
      <c r="A144" s="47"/>
      <c r="B144"/>
      <c r="C144"/>
      <c r="D144"/>
      <c r="E144"/>
      <c r="F144"/>
      <c r="H144" s="47"/>
      <c r="I144" s="30"/>
      <c r="J144" s="17"/>
      <c r="K144" s="17"/>
      <c r="L144" s="17"/>
      <c r="M144" s="2"/>
      <c r="N144" s="2"/>
      <c r="O144" s="3"/>
      <c r="P144" s="3"/>
      <c r="Q144" s="3"/>
      <c r="R144" s="3"/>
    </row>
    <row r="145" spans="1:18" ht="12.5" customHeight="1" x14ac:dyDescent="0.35">
      <c r="A145" s="47"/>
      <c r="B145"/>
      <c r="C145"/>
      <c r="D145"/>
      <c r="E145"/>
      <c r="F145"/>
      <c r="H145" s="47"/>
      <c r="I145" s="30"/>
      <c r="J145" s="17"/>
      <c r="K145" s="17"/>
      <c r="L145" s="17"/>
      <c r="M145" s="2"/>
      <c r="N145" s="2"/>
      <c r="O145" s="3"/>
      <c r="P145" s="3"/>
      <c r="Q145" s="3"/>
      <c r="R145" s="3"/>
    </row>
    <row r="146" spans="1:18" ht="12.5" customHeight="1" x14ac:dyDescent="0.35">
      <c r="A146" s="47"/>
      <c r="B146"/>
      <c r="C146"/>
      <c r="D146"/>
      <c r="E146"/>
      <c r="F146"/>
      <c r="H146" s="47"/>
      <c r="I146" s="30"/>
      <c r="J146" s="17"/>
      <c r="K146" s="17"/>
      <c r="L146" s="17"/>
      <c r="M146" s="2"/>
      <c r="N146" s="2"/>
      <c r="O146" s="3"/>
      <c r="P146" s="3"/>
      <c r="Q146" s="3"/>
      <c r="R146" s="3"/>
    </row>
    <row r="147" spans="1:18" ht="12.5" customHeight="1" x14ac:dyDescent="0.35">
      <c r="A147" s="47"/>
      <c r="B147"/>
      <c r="C147"/>
      <c r="D147"/>
      <c r="E147"/>
      <c r="F147"/>
      <c r="H147" s="47"/>
      <c r="I147" s="30"/>
      <c r="J147" s="17"/>
      <c r="K147" s="17"/>
      <c r="L147" s="17"/>
      <c r="M147" s="2"/>
      <c r="N147" s="2"/>
      <c r="O147" s="3"/>
      <c r="P147" s="3"/>
      <c r="Q147" s="3"/>
      <c r="R147" s="3"/>
    </row>
    <row r="148" spans="1:18" ht="12.5" customHeight="1" x14ac:dyDescent="0.35">
      <c r="A148" s="47"/>
      <c r="B148"/>
      <c r="C148"/>
      <c r="D148"/>
      <c r="E148"/>
      <c r="F148"/>
      <c r="H148" s="47"/>
      <c r="I148" s="30"/>
      <c r="J148" s="17"/>
      <c r="K148" s="17"/>
      <c r="L148" s="17"/>
      <c r="M148" s="2"/>
      <c r="N148" s="2"/>
      <c r="O148" s="3"/>
      <c r="P148" s="3"/>
      <c r="Q148" s="3"/>
      <c r="R148" s="3"/>
    </row>
    <row r="149" spans="1:18" ht="12.5" customHeight="1" x14ac:dyDescent="0.35">
      <c r="A149" s="47"/>
      <c r="B149"/>
      <c r="C149"/>
      <c r="D149"/>
      <c r="E149"/>
      <c r="F149"/>
      <c r="H149" s="47"/>
      <c r="I149" s="30"/>
      <c r="J149" s="17"/>
      <c r="K149" s="17"/>
      <c r="L149" s="17"/>
      <c r="M149" s="2"/>
      <c r="N149" s="2"/>
      <c r="O149" s="3"/>
      <c r="P149" s="3"/>
      <c r="Q149" s="3"/>
      <c r="R149" s="3"/>
    </row>
    <row r="150" spans="1:18" ht="12.5" customHeight="1" x14ac:dyDescent="0.35">
      <c r="A150" s="47"/>
      <c r="B150"/>
      <c r="C150"/>
      <c r="D150"/>
      <c r="E150"/>
      <c r="F150"/>
      <c r="H150" s="47"/>
      <c r="I150" s="30"/>
      <c r="J150" s="17"/>
      <c r="K150" s="17"/>
      <c r="L150" s="17"/>
      <c r="M150" s="2"/>
      <c r="N150" s="2"/>
      <c r="O150" s="3"/>
      <c r="P150" s="3"/>
      <c r="Q150" s="3"/>
      <c r="R150" s="3"/>
    </row>
    <row r="151" spans="1:18" ht="12.5" customHeight="1" x14ac:dyDescent="0.35">
      <c r="A151" s="47"/>
      <c r="B151"/>
      <c r="C151"/>
      <c r="D151"/>
      <c r="E151"/>
      <c r="F151"/>
      <c r="H151" s="47"/>
      <c r="I151" s="30"/>
      <c r="J151" s="17"/>
      <c r="K151" s="17"/>
      <c r="L151" s="17"/>
      <c r="M151" s="2"/>
      <c r="N151" s="2"/>
      <c r="O151" s="3"/>
      <c r="P151" s="3"/>
      <c r="Q151" s="3"/>
      <c r="R151" s="3"/>
    </row>
    <row r="152" spans="1:18" ht="12.5" customHeight="1" x14ac:dyDescent="0.35">
      <c r="A152" s="47"/>
      <c r="B152"/>
      <c r="C152"/>
      <c r="D152"/>
      <c r="E152"/>
      <c r="F152"/>
      <c r="H152" s="47"/>
      <c r="I152" s="30"/>
      <c r="J152" s="17"/>
      <c r="K152" s="17"/>
      <c r="L152" s="17"/>
      <c r="M152" s="2"/>
      <c r="N152" s="2"/>
      <c r="O152" s="3"/>
      <c r="P152" s="3"/>
      <c r="Q152" s="3"/>
      <c r="R152" s="3"/>
    </row>
    <row r="153" spans="1:18" ht="12.5" customHeight="1" x14ac:dyDescent="0.35">
      <c r="A153" s="47"/>
      <c r="B153"/>
      <c r="C153"/>
      <c r="D153"/>
      <c r="E153"/>
      <c r="F153"/>
      <c r="H153" s="47"/>
      <c r="I153" s="30"/>
      <c r="J153" s="17"/>
      <c r="K153" s="17"/>
      <c r="L153" s="17"/>
      <c r="M153" s="2"/>
      <c r="N153" s="2"/>
      <c r="O153" s="3"/>
      <c r="P153" s="3"/>
      <c r="Q153" s="3"/>
      <c r="R153" s="3"/>
    </row>
    <row r="154" spans="1:18" ht="12.5" customHeight="1" x14ac:dyDescent="0.35">
      <c r="A154" s="47"/>
      <c r="B154"/>
      <c r="C154"/>
      <c r="D154"/>
      <c r="E154"/>
      <c r="F154"/>
      <c r="H154" s="47"/>
      <c r="I154" s="30"/>
      <c r="J154" s="17"/>
      <c r="K154" s="17"/>
      <c r="L154" s="17"/>
      <c r="M154" s="2"/>
      <c r="N154" s="2"/>
      <c r="O154" s="3"/>
      <c r="P154" s="3"/>
      <c r="Q154" s="3"/>
      <c r="R154" s="3"/>
    </row>
    <row r="155" spans="1:18" ht="12.5" customHeight="1" x14ac:dyDescent="0.35">
      <c r="A155" s="47"/>
      <c r="B155"/>
      <c r="C155"/>
      <c r="D155"/>
      <c r="E155"/>
      <c r="F155"/>
      <c r="H155" s="47"/>
      <c r="I155" s="30"/>
      <c r="J155" s="17"/>
      <c r="K155" s="17"/>
      <c r="L155" s="17"/>
      <c r="M155" s="2"/>
      <c r="N155" s="2"/>
      <c r="O155" s="3"/>
      <c r="P155" s="3"/>
      <c r="Q155" s="3"/>
      <c r="R155" s="3"/>
    </row>
    <row r="156" spans="1:18" ht="12.5" customHeight="1" x14ac:dyDescent="0.35">
      <c r="A156" s="47"/>
      <c r="B156"/>
      <c r="C156"/>
      <c r="D156"/>
      <c r="E156"/>
      <c r="F156"/>
      <c r="H156" s="47"/>
      <c r="I156" s="30"/>
      <c r="J156" s="17"/>
      <c r="K156" s="17"/>
      <c r="L156" s="17"/>
      <c r="M156" s="2"/>
      <c r="N156" s="2"/>
      <c r="O156" s="3"/>
      <c r="P156" s="3"/>
      <c r="Q156" s="3"/>
      <c r="R156" s="3"/>
    </row>
    <row r="157" spans="1:18" ht="12.5" customHeight="1" x14ac:dyDescent="0.35">
      <c r="A157" s="47"/>
      <c r="B157"/>
      <c r="C157"/>
      <c r="D157"/>
      <c r="E157"/>
      <c r="F157"/>
      <c r="H157" s="47"/>
      <c r="I157" s="30"/>
      <c r="J157" s="17"/>
      <c r="K157" s="17"/>
      <c r="L157" s="17"/>
      <c r="M157" s="2"/>
      <c r="N157" s="2"/>
      <c r="O157" s="3"/>
      <c r="P157" s="3"/>
      <c r="Q157" s="3"/>
      <c r="R157" s="3"/>
    </row>
    <row r="158" spans="1:18" ht="12.5" customHeight="1" x14ac:dyDescent="0.35">
      <c r="A158" s="47"/>
      <c r="B158"/>
      <c r="C158"/>
      <c r="D158"/>
      <c r="E158"/>
      <c r="F158"/>
      <c r="H158" s="47"/>
      <c r="I158" s="30"/>
      <c r="J158" s="17"/>
      <c r="K158" s="17"/>
      <c r="L158" s="17"/>
      <c r="M158" s="2"/>
      <c r="N158" s="2"/>
      <c r="O158" s="3"/>
      <c r="P158" s="3"/>
      <c r="Q158" s="3"/>
      <c r="R158" s="3"/>
    </row>
    <row r="159" spans="1:18" ht="12.5" customHeight="1" x14ac:dyDescent="0.35">
      <c r="A159" s="47"/>
      <c r="B159"/>
      <c r="C159"/>
      <c r="D159"/>
      <c r="E159"/>
      <c r="F159"/>
      <c r="H159" s="47"/>
      <c r="I159" s="30"/>
      <c r="J159" s="17"/>
      <c r="K159" s="17"/>
      <c r="L159" s="17"/>
      <c r="M159" s="2"/>
      <c r="N159" s="2"/>
      <c r="O159" s="3"/>
      <c r="P159" s="3"/>
      <c r="Q159" s="3"/>
      <c r="R159" s="3"/>
    </row>
    <row r="160" spans="1:18" ht="12.5" customHeight="1" x14ac:dyDescent="0.35">
      <c r="A160" s="47"/>
      <c r="B160"/>
      <c r="C160"/>
      <c r="D160"/>
      <c r="E160"/>
      <c r="F160"/>
      <c r="H160" s="47"/>
      <c r="I160" s="30"/>
      <c r="J160" s="17"/>
      <c r="K160" s="17"/>
      <c r="L160" s="17"/>
      <c r="M160" s="2"/>
      <c r="N160" s="2"/>
      <c r="O160" s="3"/>
      <c r="P160" s="3"/>
      <c r="Q160" s="3"/>
      <c r="R160" s="3"/>
    </row>
    <row r="161" spans="1:18" ht="12.5" customHeight="1" x14ac:dyDescent="0.35">
      <c r="A161" s="47"/>
      <c r="B161"/>
      <c r="C161"/>
      <c r="D161"/>
      <c r="E161"/>
      <c r="F161"/>
      <c r="H161" s="47"/>
      <c r="I161" s="30"/>
      <c r="J161" s="17"/>
      <c r="K161" s="17"/>
      <c r="L161" s="17"/>
      <c r="M161" s="2"/>
      <c r="N161" s="2"/>
      <c r="O161" s="3"/>
      <c r="P161" s="3"/>
      <c r="Q161" s="3"/>
      <c r="R161" s="3"/>
    </row>
    <row r="162" spans="1:18" ht="12.5" customHeight="1" x14ac:dyDescent="0.35">
      <c r="A162" s="47"/>
      <c r="B162"/>
      <c r="C162"/>
      <c r="D162"/>
      <c r="E162"/>
      <c r="F162"/>
      <c r="H162" s="47"/>
      <c r="I162" s="30"/>
      <c r="J162" s="17"/>
      <c r="K162" s="17"/>
      <c r="L162" s="17"/>
      <c r="M162" s="2"/>
      <c r="N162" s="2"/>
      <c r="O162" s="3"/>
      <c r="P162" s="3"/>
      <c r="Q162" s="3"/>
      <c r="R162" s="3"/>
    </row>
    <row r="163" spans="1:18" ht="12.5" customHeight="1" x14ac:dyDescent="0.35">
      <c r="A163" s="47"/>
      <c r="B163"/>
      <c r="C163"/>
      <c r="D163"/>
      <c r="E163"/>
      <c r="F163"/>
      <c r="H163" s="47"/>
      <c r="I163" s="30"/>
      <c r="J163" s="17"/>
      <c r="K163" s="17"/>
      <c r="L163" s="17"/>
      <c r="M163" s="2"/>
      <c r="N163" s="2"/>
      <c r="O163" s="3"/>
      <c r="P163" s="3"/>
      <c r="Q163" s="3"/>
      <c r="R163" s="3"/>
    </row>
    <row r="164" spans="1:18" ht="12.5" customHeight="1" x14ac:dyDescent="0.35">
      <c r="A164" s="47"/>
      <c r="B164"/>
      <c r="C164"/>
      <c r="D164"/>
      <c r="E164"/>
      <c r="F164"/>
      <c r="H164" s="47"/>
      <c r="I164" s="30"/>
      <c r="J164" s="17"/>
      <c r="K164" s="17"/>
      <c r="L164" s="17"/>
      <c r="M164" s="2"/>
      <c r="N164" s="2"/>
      <c r="O164" s="3"/>
      <c r="P164" s="3"/>
      <c r="Q164" s="3"/>
      <c r="R164" s="3"/>
    </row>
    <row r="165" spans="1:18" ht="12.5" customHeight="1" x14ac:dyDescent="0.35">
      <c r="A165" s="47"/>
      <c r="B165"/>
      <c r="C165"/>
      <c r="D165"/>
      <c r="E165"/>
      <c r="F165"/>
      <c r="H165" s="47"/>
      <c r="I165" s="30"/>
      <c r="J165" s="17"/>
      <c r="K165" s="17"/>
      <c r="L165" s="17"/>
      <c r="M165" s="2"/>
      <c r="N165" s="2"/>
      <c r="O165" s="3"/>
      <c r="P165" s="3"/>
      <c r="Q165" s="3"/>
      <c r="R165" s="3"/>
    </row>
    <row r="166" spans="1:18" ht="12.5" customHeight="1" x14ac:dyDescent="0.35">
      <c r="A166" s="47"/>
      <c r="B166"/>
      <c r="C166"/>
      <c r="D166"/>
      <c r="E166"/>
      <c r="F166"/>
      <c r="H166" s="47"/>
      <c r="I166" s="30"/>
      <c r="J166" s="17"/>
      <c r="K166" s="17"/>
      <c r="L166" s="17"/>
      <c r="M166" s="2"/>
      <c r="N166" s="2"/>
      <c r="O166" s="3"/>
      <c r="P166" s="3"/>
      <c r="Q166" s="3"/>
      <c r="R166" s="3"/>
    </row>
    <row r="167" spans="1:18" ht="12.5" customHeight="1" x14ac:dyDescent="0.35">
      <c r="A167" s="47"/>
      <c r="B167"/>
      <c r="C167"/>
      <c r="D167"/>
      <c r="E167"/>
      <c r="F167"/>
      <c r="H167" s="47"/>
      <c r="I167" s="30"/>
      <c r="J167" s="17"/>
      <c r="K167" s="17"/>
      <c r="L167" s="17"/>
      <c r="M167" s="2"/>
      <c r="N167" s="2"/>
      <c r="O167" s="3"/>
      <c r="P167" s="3"/>
      <c r="Q167" s="3"/>
      <c r="R167" s="3"/>
    </row>
    <row r="168" spans="1:18" ht="12.5" customHeight="1" x14ac:dyDescent="0.35">
      <c r="A168" s="47"/>
      <c r="B168"/>
      <c r="C168"/>
      <c r="D168"/>
      <c r="E168"/>
      <c r="F168"/>
      <c r="H168" s="47"/>
      <c r="I168" s="30"/>
      <c r="J168" s="17"/>
      <c r="K168" s="17"/>
      <c r="L168" s="17"/>
      <c r="M168" s="2"/>
      <c r="N168" s="2"/>
      <c r="O168" s="3"/>
      <c r="P168" s="3"/>
      <c r="Q168" s="3"/>
      <c r="R168" s="3"/>
    </row>
    <row r="169" spans="1:18" ht="12.5" customHeight="1" x14ac:dyDescent="0.35">
      <c r="A169" s="47"/>
      <c r="B169"/>
      <c r="C169"/>
      <c r="D169"/>
      <c r="E169"/>
      <c r="F169"/>
      <c r="H169" s="47"/>
      <c r="I169" s="30"/>
      <c r="J169" s="17"/>
      <c r="K169" s="17"/>
      <c r="L169" s="17"/>
      <c r="M169" s="2"/>
      <c r="N169" s="2"/>
      <c r="O169" s="3"/>
      <c r="P169" s="3"/>
      <c r="Q169" s="3"/>
      <c r="R169" s="3"/>
    </row>
    <row r="170" spans="1:18" ht="12.5" customHeight="1" x14ac:dyDescent="0.35">
      <c r="A170" s="47"/>
      <c r="B170"/>
      <c r="C170"/>
      <c r="D170"/>
      <c r="E170"/>
      <c r="F170"/>
      <c r="H170" s="47"/>
      <c r="I170" s="30"/>
      <c r="J170" s="17"/>
      <c r="K170" s="17"/>
      <c r="L170" s="17"/>
      <c r="M170" s="2"/>
      <c r="N170" s="2"/>
      <c r="O170" s="3"/>
      <c r="P170" s="3"/>
      <c r="Q170" s="3"/>
      <c r="R170" s="3"/>
    </row>
    <row r="171" spans="1:18" ht="12.5" customHeight="1" x14ac:dyDescent="0.35">
      <c r="A171" s="47"/>
      <c r="B171"/>
      <c r="C171"/>
      <c r="D171"/>
      <c r="E171"/>
      <c r="F171"/>
      <c r="H171" s="47"/>
      <c r="I171" s="30"/>
      <c r="J171" s="17"/>
      <c r="K171" s="17"/>
      <c r="L171" s="17"/>
      <c r="M171" s="2"/>
      <c r="N171" s="2"/>
      <c r="O171" s="3"/>
      <c r="P171" s="3"/>
      <c r="Q171" s="3"/>
      <c r="R171" s="3"/>
    </row>
    <row r="172" spans="1:18" ht="12.5" customHeight="1" x14ac:dyDescent="0.35">
      <c r="A172" s="47"/>
      <c r="B172"/>
      <c r="C172"/>
      <c r="D172"/>
      <c r="E172"/>
      <c r="F172"/>
      <c r="H172" s="47"/>
      <c r="I172" s="30"/>
      <c r="J172" s="17"/>
      <c r="K172" s="17"/>
      <c r="L172" s="17"/>
      <c r="M172" s="2"/>
      <c r="N172" s="2"/>
      <c r="O172" s="3"/>
      <c r="P172" s="3"/>
      <c r="Q172" s="3"/>
      <c r="R172" s="3"/>
    </row>
    <row r="173" spans="1:18" ht="12.5" customHeight="1" x14ac:dyDescent="0.35">
      <c r="A173" s="47"/>
      <c r="B173"/>
      <c r="C173"/>
      <c r="D173"/>
      <c r="E173"/>
      <c r="F173"/>
      <c r="H173" s="47"/>
      <c r="I173" s="30"/>
      <c r="J173" s="17"/>
      <c r="K173" s="17"/>
      <c r="L173" s="17"/>
      <c r="M173" s="2"/>
      <c r="N173" s="2"/>
      <c r="O173" s="3"/>
      <c r="P173" s="3"/>
      <c r="Q173" s="3"/>
      <c r="R173" s="3"/>
    </row>
    <row r="174" spans="1:18" ht="12.5" customHeight="1" x14ac:dyDescent="0.35">
      <c r="A174" s="47"/>
      <c r="B174"/>
      <c r="C174"/>
      <c r="D174"/>
      <c r="E174"/>
      <c r="F174"/>
      <c r="H174" s="47"/>
      <c r="I174" s="30"/>
      <c r="J174" s="17"/>
      <c r="K174" s="17"/>
      <c r="L174" s="17"/>
      <c r="M174" s="2"/>
      <c r="N174" s="2"/>
      <c r="O174" s="3"/>
      <c r="P174" s="3"/>
      <c r="Q174" s="3"/>
      <c r="R174" s="3"/>
    </row>
    <row r="175" spans="1:18" ht="12.5" customHeight="1" x14ac:dyDescent="0.35">
      <c r="A175" s="47"/>
      <c r="B175"/>
      <c r="C175"/>
      <c r="D175"/>
      <c r="E175"/>
      <c r="F175"/>
      <c r="H175" s="47"/>
      <c r="I175" s="30"/>
      <c r="J175" s="17"/>
      <c r="K175" s="17"/>
      <c r="L175" s="17"/>
      <c r="M175" s="2"/>
      <c r="N175" s="2"/>
      <c r="O175" s="3"/>
      <c r="P175" s="3"/>
      <c r="Q175" s="3"/>
      <c r="R175" s="3"/>
    </row>
    <row r="176" spans="1:18" ht="12.5" customHeight="1" x14ac:dyDescent="0.35">
      <c r="A176" s="47"/>
      <c r="B176"/>
      <c r="C176"/>
      <c r="D176"/>
      <c r="E176"/>
      <c r="F176"/>
      <c r="H176" s="47"/>
      <c r="I176" s="30"/>
      <c r="J176" s="17"/>
      <c r="K176" s="17"/>
      <c r="L176" s="17"/>
      <c r="M176" s="2"/>
      <c r="N176" s="2"/>
      <c r="O176" s="3"/>
      <c r="P176" s="3"/>
      <c r="Q176" s="3"/>
      <c r="R176" s="3"/>
    </row>
    <row r="177" spans="1:18" ht="12.5" customHeight="1" x14ac:dyDescent="0.35">
      <c r="A177" s="47"/>
      <c r="B177"/>
      <c r="C177"/>
      <c r="D177"/>
      <c r="E177"/>
      <c r="F177"/>
      <c r="H177" s="47"/>
      <c r="I177" s="30"/>
      <c r="J177" s="17"/>
      <c r="K177" s="17"/>
      <c r="L177" s="17"/>
      <c r="M177" s="2"/>
      <c r="N177" s="2"/>
      <c r="O177" s="3"/>
      <c r="P177" s="3"/>
      <c r="Q177" s="3"/>
      <c r="R177" s="3"/>
    </row>
    <row r="178" spans="1:18" ht="12.5" customHeight="1" x14ac:dyDescent="0.35">
      <c r="A178" s="47"/>
      <c r="B178"/>
      <c r="C178"/>
      <c r="D178"/>
      <c r="E178"/>
      <c r="F178"/>
      <c r="H178" s="47"/>
      <c r="I178" s="30"/>
      <c r="J178" s="17"/>
      <c r="K178" s="17"/>
      <c r="L178" s="17"/>
      <c r="M178" s="2"/>
      <c r="N178" s="2"/>
      <c r="O178" s="3"/>
      <c r="P178" s="3"/>
      <c r="Q178" s="3"/>
      <c r="R178" s="3"/>
    </row>
    <row r="179" spans="1:18" ht="12.5" customHeight="1" x14ac:dyDescent="0.35">
      <c r="A179" s="47"/>
      <c r="B179"/>
      <c r="C179"/>
      <c r="D179"/>
      <c r="E179"/>
      <c r="F179"/>
      <c r="H179" s="47"/>
      <c r="I179" s="30"/>
      <c r="J179" s="17"/>
      <c r="K179" s="17"/>
      <c r="L179" s="17"/>
      <c r="M179" s="2"/>
      <c r="N179" s="2"/>
      <c r="O179" s="3"/>
      <c r="P179" s="3"/>
      <c r="Q179" s="3"/>
      <c r="R179" s="3"/>
    </row>
    <row r="180" spans="1:18" ht="12.5" customHeight="1" x14ac:dyDescent="0.35">
      <c r="A180" s="47"/>
      <c r="B180"/>
      <c r="C180"/>
      <c r="D180"/>
      <c r="E180"/>
      <c r="F180"/>
      <c r="H180" s="47"/>
      <c r="I180" s="30"/>
      <c r="J180" s="17"/>
      <c r="K180" s="17"/>
      <c r="L180" s="17"/>
      <c r="M180" s="2"/>
      <c r="N180" s="2"/>
      <c r="O180" s="3"/>
      <c r="P180" s="3"/>
      <c r="Q180" s="3"/>
      <c r="R180" s="3"/>
    </row>
    <row r="181" spans="1:18" ht="12.5" customHeight="1" x14ac:dyDescent="0.35">
      <c r="A181" s="47"/>
      <c r="B181"/>
      <c r="C181"/>
      <c r="D181"/>
      <c r="E181"/>
      <c r="F181"/>
      <c r="H181" s="47"/>
      <c r="I181" s="30"/>
      <c r="J181" s="17"/>
      <c r="K181" s="17"/>
      <c r="L181" s="17"/>
      <c r="M181" s="2"/>
      <c r="N181" s="2"/>
      <c r="O181" s="3"/>
      <c r="P181" s="3"/>
      <c r="Q181" s="3"/>
      <c r="R181" s="3"/>
    </row>
    <row r="182" spans="1:18" ht="12.5" customHeight="1" x14ac:dyDescent="0.35">
      <c r="A182" s="47"/>
      <c r="B182"/>
      <c r="C182"/>
      <c r="D182"/>
      <c r="E182"/>
      <c r="F182"/>
      <c r="H182" s="47"/>
      <c r="I182" s="30"/>
      <c r="J182" s="17"/>
      <c r="K182" s="17"/>
      <c r="L182" s="17"/>
      <c r="M182" s="2"/>
      <c r="N182" s="2"/>
      <c r="O182" s="3"/>
      <c r="P182" s="3"/>
      <c r="Q182" s="3"/>
      <c r="R182" s="3"/>
    </row>
    <row r="183" spans="1:18" ht="12.5" customHeight="1" x14ac:dyDescent="0.35">
      <c r="A183" s="47"/>
      <c r="B183"/>
      <c r="C183"/>
      <c r="D183"/>
      <c r="E183"/>
      <c r="F183"/>
      <c r="H183" s="47"/>
      <c r="I183" s="30"/>
      <c r="J183" s="17"/>
      <c r="K183" s="17"/>
      <c r="L183" s="17"/>
      <c r="M183" s="2"/>
      <c r="N183" s="2"/>
      <c r="O183" s="3"/>
      <c r="P183" s="3"/>
      <c r="Q183" s="3"/>
      <c r="R183" s="3"/>
    </row>
    <row r="184" spans="1:18" ht="12.5" customHeight="1" x14ac:dyDescent="0.35">
      <c r="A184" s="47"/>
      <c r="B184"/>
      <c r="C184"/>
      <c r="D184"/>
      <c r="E184"/>
      <c r="F184"/>
      <c r="H184" s="47"/>
      <c r="I184" s="30"/>
      <c r="J184" s="17"/>
      <c r="K184" s="17"/>
      <c r="L184" s="17"/>
      <c r="M184" s="2"/>
      <c r="N184" s="2"/>
      <c r="O184" s="3"/>
      <c r="P184" s="3"/>
      <c r="Q184" s="3"/>
      <c r="R184" s="3"/>
    </row>
    <row r="185" spans="1:18" ht="12.5" customHeight="1" x14ac:dyDescent="0.35">
      <c r="A185" s="47"/>
      <c r="B185"/>
      <c r="C185"/>
      <c r="D185"/>
      <c r="E185"/>
      <c r="F185"/>
      <c r="H185" s="47"/>
      <c r="I185" s="30"/>
      <c r="J185" s="17"/>
      <c r="K185" s="17"/>
      <c r="L185" s="17"/>
      <c r="M185" s="2"/>
      <c r="N185" s="2"/>
      <c r="O185" s="3"/>
      <c r="P185" s="3"/>
      <c r="Q185" s="3"/>
      <c r="R185" s="3"/>
    </row>
    <row r="186" spans="1:18" ht="12.5" customHeight="1" x14ac:dyDescent="0.35">
      <c r="A186" s="47"/>
      <c r="B186"/>
      <c r="C186"/>
      <c r="D186"/>
      <c r="E186"/>
      <c r="F186"/>
      <c r="H186" s="47"/>
      <c r="I186" s="30"/>
      <c r="J186" s="17"/>
      <c r="K186" s="17"/>
      <c r="L186" s="17"/>
      <c r="M186" s="2"/>
      <c r="N186" s="2"/>
      <c r="O186" s="3"/>
      <c r="P186" s="3"/>
      <c r="Q186" s="3"/>
      <c r="R186" s="3"/>
    </row>
    <row r="187" spans="1:18" ht="12.5" customHeight="1" x14ac:dyDescent="0.35">
      <c r="A187" s="47"/>
      <c r="B187"/>
      <c r="C187"/>
      <c r="D187"/>
      <c r="E187"/>
      <c r="F187"/>
      <c r="H187" s="47"/>
      <c r="I187" s="30"/>
      <c r="J187" s="17"/>
      <c r="K187" s="17"/>
      <c r="L187" s="17"/>
      <c r="M187" s="2"/>
      <c r="N187" s="2"/>
      <c r="O187" s="3"/>
      <c r="P187" s="3"/>
      <c r="Q187" s="3"/>
      <c r="R187" s="3"/>
    </row>
    <row r="188" spans="1:18" ht="12.5" customHeight="1" x14ac:dyDescent="0.35">
      <c r="A188" s="47"/>
      <c r="B188"/>
      <c r="C188"/>
      <c r="D188"/>
      <c r="E188"/>
      <c r="F188"/>
      <c r="H188" s="47"/>
      <c r="I188" s="30"/>
      <c r="J188" s="17"/>
      <c r="K188" s="17"/>
      <c r="L188" s="17"/>
      <c r="M188" s="2"/>
      <c r="N188" s="2"/>
      <c r="O188" s="3"/>
      <c r="P188" s="3"/>
      <c r="Q188" s="3"/>
      <c r="R188" s="3"/>
    </row>
    <row r="189" spans="1:18" ht="12.5" customHeight="1" x14ac:dyDescent="0.35">
      <c r="A189" s="47"/>
      <c r="B189"/>
      <c r="C189"/>
      <c r="D189"/>
      <c r="E189"/>
      <c r="F189"/>
      <c r="H189" s="47"/>
      <c r="I189" s="30"/>
      <c r="J189" s="17"/>
      <c r="K189" s="17"/>
      <c r="L189" s="17"/>
      <c r="M189" s="2"/>
      <c r="N189" s="2"/>
      <c r="O189" s="3"/>
      <c r="P189" s="3"/>
      <c r="Q189" s="3"/>
      <c r="R189" s="3"/>
    </row>
    <row r="190" spans="1:18" ht="12.5" customHeight="1" x14ac:dyDescent="0.35">
      <c r="A190" s="47"/>
      <c r="B190"/>
      <c r="C190"/>
      <c r="D190"/>
      <c r="E190"/>
      <c r="F190"/>
      <c r="H190" s="47"/>
      <c r="I190" s="30"/>
      <c r="J190" s="17"/>
      <c r="K190" s="17"/>
      <c r="L190" s="17"/>
      <c r="M190" s="2"/>
      <c r="N190" s="2"/>
      <c r="O190" s="3"/>
      <c r="P190" s="3"/>
      <c r="Q190" s="3"/>
      <c r="R190" s="3"/>
    </row>
    <row r="191" spans="1:18" ht="12.5" customHeight="1" x14ac:dyDescent="0.35">
      <c r="A191" s="47"/>
      <c r="B191"/>
      <c r="C191"/>
      <c r="D191"/>
      <c r="E191"/>
      <c r="F191"/>
      <c r="H191" s="47"/>
      <c r="I191" s="30"/>
      <c r="J191" s="17"/>
      <c r="K191" s="17"/>
      <c r="L191" s="17"/>
      <c r="M191" s="2"/>
      <c r="N191" s="2"/>
      <c r="O191" s="3"/>
      <c r="P191" s="3"/>
      <c r="Q191" s="3"/>
      <c r="R191" s="3"/>
    </row>
    <row r="192" spans="1:18" ht="12.5" customHeight="1" x14ac:dyDescent="0.35">
      <c r="A192" s="47"/>
      <c r="B192"/>
      <c r="C192"/>
      <c r="D192"/>
      <c r="E192"/>
      <c r="F192"/>
      <c r="H192" s="47"/>
      <c r="I192" s="30"/>
      <c r="J192" s="17"/>
      <c r="K192" s="17"/>
      <c r="L192" s="17"/>
      <c r="M192" s="2"/>
      <c r="N192" s="2"/>
      <c r="O192" s="3"/>
      <c r="P192" s="3"/>
      <c r="Q192" s="3"/>
      <c r="R192" s="3"/>
    </row>
    <row r="193" spans="1:18" ht="12.5" customHeight="1" x14ac:dyDescent="0.35">
      <c r="A193" s="47"/>
      <c r="B193"/>
      <c r="C193"/>
      <c r="D193"/>
      <c r="E193"/>
      <c r="F193"/>
      <c r="H193" s="47"/>
      <c r="I193" s="30"/>
      <c r="J193" s="17"/>
      <c r="K193" s="17"/>
      <c r="L193" s="17"/>
      <c r="M193" s="2"/>
      <c r="N193" s="2"/>
      <c r="O193" s="3"/>
      <c r="P193" s="3"/>
      <c r="Q193" s="3"/>
      <c r="R193" s="3"/>
    </row>
    <row r="194" spans="1:18" ht="12.5" customHeight="1" x14ac:dyDescent="0.35">
      <c r="A194" s="47"/>
      <c r="B194"/>
      <c r="C194"/>
      <c r="D194"/>
      <c r="E194"/>
      <c r="F194"/>
      <c r="H194" s="47"/>
      <c r="I194" s="30"/>
      <c r="J194" s="17"/>
      <c r="K194" s="17"/>
      <c r="L194" s="17"/>
      <c r="M194" s="2"/>
      <c r="N194" s="2"/>
      <c r="O194" s="3"/>
      <c r="P194" s="3"/>
      <c r="Q194" s="3"/>
      <c r="R194" s="3"/>
    </row>
    <row r="195" spans="1:18" ht="12.5" customHeight="1" x14ac:dyDescent="0.35">
      <c r="A195" s="47"/>
      <c r="B195"/>
      <c r="C195"/>
      <c r="D195"/>
      <c r="E195"/>
      <c r="F195"/>
      <c r="H195" s="47"/>
      <c r="I195" s="30"/>
      <c r="J195" s="17"/>
      <c r="K195" s="17"/>
      <c r="L195" s="17"/>
      <c r="M195" s="2"/>
      <c r="N195" s="2"/>
      <c r="O195" s="3"/>
      <c r="P195" s="3"/>
      <c r="Q195" s="3"/>
      <c r="R195" s="3"/>
    </row>
    <row r="196" spans="1:18" ht="12.5" customHeight="1" x14ac:dyDescent="0.35">
      <c r="A196" s="47"/>
      <c r="B196"/>
      <c r="C196"/>
      <c r="D196"/>
      <c r="E196"/>
      <c r="F196"/>
      <c r="H196" s="47"/>
      <c r="I196" s="30"/>
      <c r="J196" s="17"/>
      <c r="K196" s="17"/>
      <c r="L196" s="17"/>
      <c r="M196" s="2"/>
      <c r="N196" s="2"/>
      <c r="O196" s="3"/>
      <c r="P196" s="3"/>
      <c r="Q196" s="3"/>
      <c r="R196" s="3"/>
    </row>
    <row r="197" spans="1:18" ht="12.5" customHeight="1" x14ac:dyDescent="0.35">
      <c r="A197" s="47"/>
      <c r="B197"/>
      <c r="C197"/>
      <c r="D197"/>
      <c r="E197"/>
      <c r="F197"/>
      <c r="H197" s="47"/>
      <c r="I197" s="30"/>
      <c r="J197" s="17"/>
      <c r="K197" s="17"/>
      <c r="L197" s="17"/>
      <c r="M197" s="2"/>
      <c r="N197" s="2"/>
      <c r="O197" s="3"/>
      <c r="P197" s="3"/>
      <c r="Q197" s="3"/>
      <c r="R197" s="3"/>
    </row>
    <row r="198" spans="1:18" ht="12.5" customHeight="1" x14ac:dyDescent="0.35">
      <c r="A198" s="47"/>
      <c r="B198"/>
      <c r="C198"/>
      <c r="D198"/>
      <c r="E198"/>
      <c r="F198"/>
      <c r="H198" s="47"/>
      <c r="I198" s="30"/>
      <c r="J198" s="17"/>
      <c r="K198" s="17"/>
      <c r="L198" s="17"/>
      <c r="M198" s="2"/>
      <c r="N198" s="2"/>
      <c r="O198" s="3"/>
      <c r="P198" s="3"/>
      <c r="Q198" s="3"/>
      <c r="R198" s="3"/>
    </row>
    <row r="199" spans="1:18" ht="12.5" customHeight="1" x14ac:dyDescent="0.35">
      <c r="A199" s="47"/>
      <c r="B199"/>
      <c r="C199"/>
      <c r="D199"/>
      <c r="E199"/>
      <c r="F199"/>
      <c r="H199" s="47"/>
      <c r="I199" s="30"/>
      <c r="J199" s="17"/>
      <c r="K199" s="17"/>
      <c r="L199" s="17"/>
      <c r="M199" s="2"/>
      <c r="N199" s="2"/>
      <c r="O199" s="3"/>
      <c r="P199" s="3"/>
      <c r="Q199" s="3"/>
      <c r="R199" s="3"/>
    </row>
    <row r="200" spans="1:18" ht="12.5" customHeight="1" x14ac:dyDescent="0.35">
      <c r="A200" s="47"/>
      <c r="B200"/>
      <c r="C200"/>
      <c r="D200"/>
      <c r="E200"/>
      <c r="F200"/>
      <c r="H200" s="47"/>
      <c r="I200" s="30"/>
      <c r="J200" s="17"/>
      <c r="K200" s="17"/>
      <c r="L200" s="17"/>
      <c r="M200" s="2"/>
      <c r="N200" s="2"/>
      <c r="O200" s="3"/>
      <c r="P200" s="3"/>
      <c r="Q200" s="3"/>
      <c r="R200" s="3"/>
    </row>
    <row r="201" spans="1:18" ht="12.5" customHeight="1" x14ac:dyDescent="0.35">
      <c r="A201" s="47"/>
      <c r="B201"/>
      <c r="C201"/>
      <c r="D201"/>
      <c r="E201"/>
      <c r="F201"/>
      <c r="H201" s="47"/>
      <c r="I201" s="30"/>
      <c r="J201" s="17"/>
      <c r="K201" s="17"/>
      <c r="L201" s="17"/>
      <c r="M201" s="2"/>
      <c r="N201" s="2"/>
      <c r="O201" s="3"/>
      <c r="P201" s="3"/>
      <c r="Q201" s="3"/>
      <c r="R201" s="3"/>
    </row>
    <row r="202" spans="1:18" ht="12.5" customHeight="1" x14ac:dyDescent="0.35">
      <c r="A202" s="47"/>
      <c r="B202"/>
      <c r="C202"/>
      <c r="D202"/>
      <c r="E202"/>
      <c r="F202"/>
      <c r="H202" s="47"/>
      <c r="I202" s="30"/>
      <c r="J202" s="17"/>
      <c r="K202" s="17"/>
      <c r="L202" s="17"/>
      <c r="M202" s="2"/>
      <c r="N202" s="2"/>
      <c r="O202" s="3"/>
      <c r="P202" s="3"/>
      <c r="Q202" s="3"/>
      <c r="R202" s="3"/>
    </row>
    <row r="203" spans="1:18" ht="12.5" customHeight="1" x14ac:dyDescent="0.35">
      <c r="A203" s="47"/>
      <c r="B203"/>
      <c r="C203"/>
      <c r="D203"/>
      <c r="E203"/>
      <c r="F203"/>
      <c r="H203" s="47"/>
      <c r="I203" s="30"/>
      <c r="J203" s="17"/>
      <c r="K203" s="17"/>
      <c r="L203" s="17"/>
      <c r="M203" s="2"/>
      <c r="N203" s="2"/>
      <c r="O203" s="3"/>
      <c r="P203" s="3"/>
      <c r="Q203" s="3"/>
      <c r="R203" s="3"/>
    </row>
    <row r="204" spans="1:18" ht="12.5" customHeight="1" x14ac:dyDescent="0.35">
      <c r="A204" s="47"/>
      <c r="B204"/>
      <c r="C204"/>
      <c r="D204"/>
      <c r="E204"/>
      <c r="F204"/>
      <c r="H204" s="47"/>
      <c r="I204" s="30"/>
      <c r="J204" s="17"/>
      <c r="K204" s="17"/>
      <c r="L204" s="17"/>
      <c r="M204" s="2"/>
      <c r="N204" s="2"/>
      <c r="O204" s="3"/>
      <c r="P204" s="3"/>
      <c r="Q204" s="3"/>
      <c r="R204" s="3"/>
    </row>
    <row r="205" spans="1:18" ht="12.5" customHeight="1" x14ac:dyDescent="0.35">
      <c r="A205" s="47"/>
      <c r="B205"/>
      <c r="C205"/>
      <c r="D205"/>
      <c r="E205"/>
      <c r="F205"/>
      <c r="H205" s="47"/>
      <c r="I205" s="30"/>
      <c r="J205" s="17"/>
      <c r="K205" s="17"/>
      <c r="L205" s="17"/>
      <c r="M205" s="2"/>
      <c r="N205" s="2"/>
      <c r="O205" s="3"/>
      <c r="P205" s="3"/>
      <c r="Q205" s="3"/>
      <c r="R205" s="3"/>
    </row>
    <row r="206" spans="1:18" ht="12.5" customHeight="1" x14ac:dyDescent="0.35">
      <c r="A206" s="47"/>
      <c r="B206"/>
      <c r="C206"/>
      <c r="D206"/>
      <c r="E206"/>
      <c r="F206"/>
      <c r="H206" s="47"/>
      <c r="I206" s="30"/>
      <c r="J206" s="17"/>
      <c r="K206" s="17"/>
      <c r="L206" s="17"/>
      <c r="M206" s="2"/>
      <c r="N206" s="2"/>
      <c r="O206" s="3"/>
      <c r="P206" s="3"/>
      <c r="Q206" s="3"/>
      <c r="R206" s="3"/>
    </row>
    <row r="207" spans="1:18" ht="12.5" customHeight="1" x14ac:dyDescent="0.35">
      <c r="A207" s="47"/>
      <c r="B207"/>
      <c r="C207"/>
      <c r="D207"/>
      <c r="E207"/>
      <c r="F207"/>
      <c r="H207" s="47"/>
      <c r="I207" s="30"/>
      <c r="J207" s="17"/>
      <c r="K207" s="17"/>
      <c r="L207" s="17"/>
      <c r="M207" s="2"/>
      <c r="N207" s="2"/>
      <c r="O207" s="3"/>
      <c r="P207" s="3"/>
      <c r="Q207" s="3"/>
      <c r="R207" s="3"/>
    </row>
    <row r="208" spans="1:18" ht="12.5" customHeight="1" x14ac:dyDescent="0.35">
      <c r="A208" s="47"/>
      <c r="B208"/>
      <c r="C208"/>
      <c r="D208"/>
      <c r="E208"/>
      <c r="F208"/>
      <c r="H208" s="47"/>
      <c r="I208" s="30"/>
      <c r="J208" s="17"/>
      <c r="K208" s="17"/>
      <c r="L208" s="17"/>
      <c r="M208" s="2"/>
      <c r="N208" s="2"/>
      <c r="O208" s="3"/>
      <c r="P208" s="3"/>
      <c r="Q208" s="3"/>
      <c r="R208" s="3"/>
    </row>
    <row r="209" spans="1:18" ht="12.5" customHeight="1" x14ac:dyDescent="0.35">
      <c r="A209" s="47"/>
      <c r="B209"/>
      <c r="C209"/>
      <c r="D209"/>
      <c r="E209"/>
      <c r="F209"/>
      <c r="H209" s="47"/>
      <c r="I209" s="30"/>
      <c r="J209" s="17"/>
      <c r="K209" s="17"/>
      <c r="L209" s="17"/>
      <c r="M209" s="2"/>
      <c r="N209" s="2"/>
      <c r="O209" s="3"/>
      <c r="P209" s="3"/>
      <c r="Q209" s="3"/>
      <c r="R209" s="3"/>
    </row>
    <row r="210" spans="1:18" ht="12.5" customHeight="1" x14ac:dyDescent="0.35">
      <c r="A210" s="47"/>
      <c r="B210"/>
      <c r="C210"/>
      <c r="D210"/>
      <c r="E210"/>
      <c r="F210"/>
      <c r="H210" s="47"/>
      <c r="I210" s="30"/>
      <c r="J210" s="17"/>
      <c r="K210" s="17"/>
      <c r="L210" s="17"/>
      <c r="M210" s="2"/>
      <c r="N210" s="2"/>
      <c r="O210" s="3"/>
      <c r="P210" s="3"/>
      <c r="Q210" s="3"/>
      <c r="R210" s="3"/>
    </row>
    <row r="211" spans="1:18" ht="12.5" customHeight="1" x14ac:dyDescent="0.35">
      <c r="A211" s="47"/>
      <c r="B211"/>
      <c r="C211"/>
      <c r="D211"/>
      <c r="E211"/>
      <c r="F211"/>
      <c r="H211" s="47"/>
      <c r="I211" s="30"/>
      <c r="J211" s="17"/>
      <c r="K211" s="17"/>
      <c r="L211" s="17"/>
      <c r="M211" s="2"/>
      <c r="N211" s="2"/>
      <c r="O211" s="3"/>
      <c r="P211" s="3"/>
      <c r="Q211" s="3"/>
      <c r="R211" s="3"/>
    </row>
    <row r="212" spans="1:18" ht="12.5" customHeight="1" x14ac:dyDescent="0.35">
      <c r="A212" s="47"/>
      <c r="B212"/>
      <c r="C212"/>
      <c r="D212"/>
      <c r="E212"/>
      <c r="F212"/>
      <c r="H212" s="47"/>
      <c r="I212" s="30"/>
      <c r="J212" s="17"/>
      <c r="K212" s="17"/>
      <c r="L212" s="17"/>
      <c r="M212" s="2"/>
      <c r="N212" s="2"/>
      <c r="O212" s="3"/>
      <c r="P212" s="3"/>
      <c r="Q212" s="3"/>
      <c r="R212" s="3"/>
    </row>
    <row r="213" spans="1:18" ht="12.5" customHeight="1" x14ac:dyDescent="0.35">
      <c r="A213" s="47"/>
      <c r="B213"/>
      <c r="C213"/>
      <c r="D213"/>
      <c r="E213"/>
      <c r="F213"/>
      <c r="H213" s="47"/>
      <c r="I213" s="30"/>
      <c r="J213" s="17"/>
      <c r="K213" s="17"/>
      <c r="L213" s="17"/>
      <c r="M213" s="2"/>
      <c r="N213" s="2"/>
      <c r="O213" s="3"/>
      <c r="P213" s="3"/>
      <c r="Q213" s="3"/>
      <c r="R213" s="3"/>
    </row>
    <row r="214" spans="1:18" ht="12.5" customHeight="1" x14ac:dyDescent="0.35">
      <c r="A214" s="47"/>
      <c r="B214"/>
      <c r="C214"/>
      <c r="D214"/>
      <c r="E214"/>
      <c r="F214"/>
      <c r="H214" s="47"/>
      <c r="I214" s="30"/>
      <c r="J214" s="17"/>
      <c r="K214" s="17"/>
      <c r="L214" s="17"/>
      <c r="M214" s="2"/>
      <c r="N214" s="2"/>
      <c r="O214" s="3"/>
      <c r="P214" s="3"/>
      <c r="Q214" s="3"/>
      <c r="R214" s="3"/>
    </row>
    <row r="215" spans="1:18" ht="12.5" customHeight="1" x14ac:dyDescent="0.35">
      <c r="A215" s="47"/>
      <c r="B215"/>
      <c r="C215"/>
      <c r="D215"/>
      <c r="E215"/>
      <c r="F215"/>
      <c r="H215" s="47"/>
      <c r="I215" s="30"/>
      <c r="J215" s="17"/>
      <c r="K215" s="17"/>
      <c r="L215" s="17"/>
      <c r="M215" s="2"/>
      <c r="N215" s="2"/>
      <c r="O215" s="3"/>
      <c r="P215" s="3"/>
      <c r="Q215" s="3"/>
      <c r="R215" s="3"/>
    </row>
    <row r="216" spans="1:18" ht="12.5" customHeight="1" x14ac:dyDescent="0.35">
      <c r="A216" s="47"/>
      <c r="B216"/>
      <c r="C216"/>
      <c r="D216"/>
      <c r="E216"/>
      <c r="F216"/>
      <c r="H216" s="47"/>
      <c r="I216" s="30"/>
      <c r="J216" s="17"/>
      <c r="K216" s="17"/>
      <c r="L216" s="17"/>
      <c r="M216" s="2"/>
      <c r="N216" s="2"/>
      <c r="O216" s="3"/>
      <c r="P216" s="3"/>
      <c r="Q216" s="3"/>
      <c r="R216" s="3"/>
    </row>
    <row r="217" spans="1:18" ht="12.5" customHeight="1" x14ac:dyDescent="0.35">
      <c r="A217" s="47"/>
      <c r="B217"/>
      <c r="C217"/>
      <c r="D217"/>
      <c r="E217"/>
      <c r="F217"/>
      <c r="H217" s="47"/>
      <c r="I217" s="30"/>
      <c r="J217" s="17"/>
      <c r="K217" s="17"/>
      <c r="L217" s="17"/>
      <c r="M217" s="2"/>
      <c r="N217" s="2"/>
      <c r="O217" s="3"/>
      <c r="P217" s="3"/>
      <c r="Q217" s="3"/>
      <c r="R217" s="3"/>
    </row>
    <row r="218" spans="1:18" ht="12.5" customHeight="1" x14ac:dyDescent="0.35">
      <c r="A218" s="47"/>
      <c r="B218"/>
      <c r="C218"/>
      <c r="D218"/>
      <c r="E218"/>
      <c r="F218"/>
      <c r="H218" s="47"/>
      <c r="I218" s="30"/>
      <c r="J218" s="17"/>
      <c r="K218" s="17"/>
      <c r="L218" s="17"/>
      <c r="M218" s="2"/>
      <c r="N218" s="2"/>
      <c r="O218" s="3"/>
      <c r="P218" s="3"/>
      <c r="Q218" s="3"/>
      <c r="R218" s="3"/>
    </row>
    <row r="219" spans="1:18" ht="12.5" customHeight="1" x14ac:dyDescent="0.35">
      <c r="A219" s="47"/>
      <c r="B219"/>
      <c r="C219"/>
      <c r="D219"/>
      <c r="E219"/>
      <c r="F219"/>
      <c r="H219" s="47"/>
      <c r="I219" s="30"/>
      <c r="J219" s="17"/>
      <c r="K219" s="17"/>
      <c r="L219" s="17"/>
      <c r="M219" s="2"/>
      <c r="N219" s="2"/>
      <c r="O219" s="3"/>
      <c r="P219" s="3"/>
      <c r="Q219" s="3"/>
      <c r="R219" s="3"/>
    </row>
    <row r="220" spans="1:18" ht="12.5" customHeight="1" x14ac:dyDescent="0.35">
      <c r="A220" s="47"/>
      <c r="B220"/>
      <c r="C220"/>
      <c r="D220"/>
      <c r="E220"/>
      <c r="F220"/>
      <c r="H220" s="47"/>
      <c r="I220" s="30"/>
      <c r="J220" s="17"/>
      <c r="K220" s="17"/>
      <c r="L220" s="17"/>
      <c r="M220" s="2"/>
      <c r="N220" s="2"/>
      <c r="O220" s="3"/>
      <c r="P220" s="3"/>
      <c r="Q220" s="3"/>
      <c r="R220" s="3"/>
    </row>
    <row r="221" spans="1:18" ht="12.5" customHeight="1" x14ac:dyDescent="0.35">
      <c r="A221" s="47"/>
      <c r="B221"/>
      <c r="C221"/>
      <c r="D221"/>
      <c r="E221"/>
      <c r="F221"/>
      <c r="H221" s="47"/>
      <c r="I221" s="30"/>
      <c r="J221" s="17"/>
      <c r="K221" s="17"/>
      <c r="L221" s="17"/>
      <c r="M221" s="2"/>
      <c r="N221" s="2"/>
      <c r="O221" s="3"/>
      <c r="P221" s="3"/>
      <c r="Q221" s="3"/>
      <c r="R221" s="3"/>
    </row>
    <row r="222" spans="1:18" ht="12.5" customHeight="1" x14ac:dyDescent="0.35">
      <c r="A222" s="47"/>
      <c r="B222"/>
      <c r="C222"/>
      <c r="D222"/>
      <c r="E222"/>
      <c r="F222"/>
      <c r="H222" s="47"/>
      <c r="I222" s="30"/>
      <c r="J222" s="17"/>
      <c r="K222" s="17"/>
      <c r="L222" s="17"/>
      <c r="M222" s="2"/>
      <c r="N222" s="2"/>
      <c r="O222" s="3"/>
      <c r="P222" s="3"/>
      <c r="Q222" s="3"/>
      <c r="R222" s="3"/>
    </row>
    <row r="223" spans="1:18" ht="12.5" customHeight="1" x14ac:dyDescent="0.35">
      <c r="A223" s="47"/>
      <c r="B223"/>
      <c r="C223"/>
      <c r="D223"/>
      <c r="E223"/>
      <c r="F223"/>
      <c r="H223" s="47"/>
      <c r="I223" s="30"/>
      <c r="J223" s="17"/>
      <c r="K223" s="17"/>
      <c r="L223" s="17"/>
      <c r="M223" s="2"/>
      <c r="N223" s="2"/>
      <c r="O223" s="3"/>
      <c r="P223" s="3"/>
      <c r="Q223" s="3"/>
      <c r="R223" s="3"/>
    </row>
    <row r="224" spans="1:18" ht="12.5" customHeight="1" x14ac:dyDescent="0.35">
      <c r="A224" s="47"/>
      <c r="B224"/>
      <c r="C224"/>
      <c r="D224"/>
      <c r="E224"/>
      <c r="F224"/>
      <c r="H224" s="47"/>
      <c r="I224" s="30"/>
      <c r="J224" s="17"/>
      <c r="K224" s="17"/>
      <c r="L224" s="17"/>
      <c r="M224" s="2"/>
      <c r="N224" s="2"/>
      <c r="O224" s="3"/>
      <c r="P224" s="3"/>
      <c r="Q224" s="3"/>
      <c r="R224" s="3"/>
    </row>
    <row r="225" spans="1:18" ht="12.5" customHeight="1" x14ac:dyDescent="0.35">
      <c r="A225" s="47"/>
      <c r="B225"/>
      <c r="C225"/>
      <c r="D225"/>
      <c r="E225"/>
      <c r="F225"/>
      <c r="H225" s="47"/>
      <c r="I225" s="30"/>
      <c r="J225" s="17"/>
      <c r="K225" s="17"/>
      <c r="L225" s="17"/>
      <c r="M225" s="2"/>
      <c r="N225" s="2"/>
      <c r="O225" s="3"/>
      <c r="P225" s="3"/>
      <c r="Q225" s="3"/>
      <c r="R225" s="3"/>
    </row>
    <row r="226" spans="1:18" ht="12.5" customHeight="1" x14ac:dyDescent="0.35">
      <c r="A226" s="47"/>
      <c r="B226"/>
      <c r="C226"/>
      <c r="D226"/>
      <c r="E226"/>
      <c r="F226"/>
      <c r="H226" s="47"/>
      <c r="I226" s="30"/>
      <c r="J226" s="17"/>
      <c r="K226" s="17"/>
      <c r="L226" s="17"/>
      <c r="M226" s="2"/>
      <c r="N226" s="2"/>
      <c r="O226" s="3"/>
      <c r="P226" s="3"/>
      <c r="Q226" s="3"/>
      <c r="R226" s="3"/>
    </row>
    <row r="227" spans="1:18" ht="12.5" customHeight="1" x14ac:dyDescent="0.35">
      <c r="A227" s="47"/>
      <c r="B227"/>
      <c r="C227"/>
      <c r="D227"/>
      <c r="E227"/>
      <c r="F227"/>
      <c r="H227" s="47"/>
      <c r="I227" s="30"/>
      <c r="J227" s="17"/>
      <c r="K227" s="17"/>
      <c r="L227" s="17"/>
      <c r="M227" s="2"/>
      <c r="N227" s="2"/>
      <c r="O227" s="3"/>
      <c r="P227" s="3"/>
      <c r="Q227" s="3"/>
      <c r="R227" s="3"/>
    </row>
    <row r="228" spans="1:18" ht="12.5" customHeight="1" x14ac:dyDescent="0.35">
      <c r="A228" s="47"/>
      <c r="B228"/>
      <c r="C228"/>
      <c r="D228"/>
      <c r="E228"/>
      <c r="F228"/>
      <c r="H228" s="47"/>
      <c r="I228" s="30"/>
      <c r="J228" s="17"/>
      <c r="K228" s="17"/>
      <c r="L228" s="17"/>
      <c r="M228" s="2"/>
      <c r="N228" s="2"/>
      <c r="O228" s="3"/>
      <c r="P228" s="3"/>
      <c r="Q228" s="3"/>
      <c r="R228" s="3"/>
    </row>
    <row r="229" spans="1:18" ht="12.5" customHeight="1" x14ac:dyDescent="0.35">
      <c r="A229" s="47"/>
      <c r="B229"/>
      <c r="C229"/>
      <c r="D229"/>
      <c r="E229"/>
      <c r="F229"/>
      <c r="H229" s="47"/>
      <c r="I229" s="30"/>
      <c r="J229" s="17"/>
      <c r="K229" s="17"/>
      <c r="L229" s="17"/>
      <c r="M229" s="2"/>
      <c r="N229" s="2"/>
      <c r="O229" s="3"/>
      <c r="P229" s="3"/>
      <c r="Q229" s="3"/>
      <c r="R229" s="3"/>
    </row>
    <row r="230" spans="1:18" ht="12.5" customHeight="1" x14ac:dyDescent="0.35">
      <c r="A230" s="47"/>
      <c r="B230"/>
      <c r="C230"/>
      <c r="D230"/>
      <c r="E230"/>
      <c r="F230"/>
      <c r="H230" s="47"/>
      <c r="I230" s="30"/>
      <c r="J230" s="17"/>
      <c r="K230" s="17"/>
      <c r="L230" s="17"/>
      <c r="M230" s="2"/>
      <c r="N230" s="2"/>
      <c r="O230" s="3"/>
      <c r="P230" s="3"/>
      <c r="Q230" s="3"/>
      <c r="R230" s="3"/>
    </row>
    <row r="231" spans="1:18" ht="12.5" customHeight="1" x14ac:dyDescent="0.35">
      <c r="A231" s="47"/>
      <c r="B231"/>
      <c r="C231"/>
      <c r="D231"/>
      <c r="E231"/>
      <c r="F231"/>
      <c r="H231" s="47"/>
      <c r="I231" s="30"/>
      <c r="J231" s="17"/>
      <c r="K231" s="17"/>
      <c r="L231" s="17"/>
      <c r="M231" s="2"/>
      <c r="N231" s="2"/>
      <c r="O231" s="3"/>
      <c r="P231" s="3"/>
      <c r="Q231" s="3"/>
      <c r="R231" s="3"/>
    </row>
    <row r="232" spans="1:18" ht="12.5" customHeight="1" x14ac:dyDescent="0.35">
      <c r="A232" s="47"/>
      <c r="B232"/>
      <c r="C232"/>
      <c r="D232"/>
      <c r="E232"/>
      <c r="F232"/>
      <c r="H232" s="47"/>
      <c r="I232" s="30"/>
      <c r="J232" s="17"/>
      <c r="K232" s="17"/>
      <c r="L232" s="17"/>
      <c r="M232" s="2"/>
      <c r="N232" s="2"/>
      <c r="O232" s="3"/>
      <c r="P232" s="3"/>
      <c r="Q232" s="3"/>
      <c r="R232" s="3"/>
    </row>
    <row r="233" spans="1:18" ht="12.5" customHeight="1" x14ac:dyDescent="0.35">
      <c r="A233" s="47"/>
      <c r="B233"/>
      <c r="C233"/>
      <c r="D233"/>
      <c r="E233"/>
      <c r="F233"/>
      <c r="H233" s="47"/>
      <c r="I233" s="30"/>
      <c r="J233" s="17"/>
      <c r="K233" s="17"/>
      <c r="L233" s="17"/>
      <c r="M233" s="2"/>
      <c r="N233" s="2"/>
      <c r="O233" s="3"/>
      <c r="P233" s="3"/>
      <c r="Q233" s="3"/>
      <c r="R233" s="3"/>
    </row>
    <row r="234" spans="1:18" ht="12.5" customHeight="1" x14ac:dyDescent="0.35">
      <c r="A234" s="47"/>
      <c r="B234"/>
      <c r="C234"/>
      <c r="D234"/>
      <c r="E234"/>
      <c r="F234"/>
      <c r="H234" s="47"/>
      <c r="I234" s="30"/>
      <c r="J234" s="17"/>
      <c r="K234" s="17"/>
      <c r="L234" s="17"/>
      <c r="M234" s="2"/>
      <c r="N234" s="2"/>
      <c r="O234" s="3"/>
      <c r="P234" s="3"/>
      <c r="Q234" s="3"/>
      <c r="R234" s="3"/>
    </row>
    <row r="235" spans="1:18" ht="12.5" customHeight="1" x14ac:dyDescent="0.35">
      <c r="A235" s="47"/>
      <c r="B235"/>
      <c r="C235"/>
      <c r="D235"/>
      <c r="E235"/>
      <c r="F235"/>
      <c r="H235" s="47"/>
      <c r="I235" s="30"/>
      <c r="J235" s="17"/>
      <c r="K235" s="17"/>
      <c r="L235" s="17"/>
      <c r="M235" s="2"/>
      <c r="N235" s="2"/>
      <c r="O235" s="3"/>
      <c r="P235" s="3"/>
      <c r="Q235" s="3"/>
      <c r="R235" s="3"/>
    </row>
    <row r="236" spans="1:18" ht="12.5" customHeight="1" x14ac:dyDescent="0.35">
      <c r="A236" s="47"/>
      <c r="B236"/>
      <c r="C236"/>
      <c r="D236"/>
      <c r="E236"/>
      <c r="F236"/>
      <c r="H236" s="47"/>
      <c r="I236" s="30"/>
      <c r="J236" s="17"/>
      <c r="K236" s="17"/>
      <c r="L236" s="17"/>
      <c r="M236" s="2"/>
      <c r="N236" s="2"/>
      <c r="O236" s="3"/>
      <c r="P236" s="3"/>
      <c r="Q236" s="3"/>
      <c r="R236" s="3"/>
    </row>
    <row r="237" spans="1:18" ht="12.5" customHeight="1" x14ac:dyDescent="0.35">
      <c r="A237" s="47"/>
      <c r="B237"/>
      <c r="C237"/>
      <c r="D237"/>
      <c r="E237"/>
      <c r="F237"/>
      <c r="H237" s="47"/>
      <c r="I237" s="30"/>
      <c r="J237" s="17"/>
      <c r="K237" s="17"/>
      <c r="L237" s="17"/>
      <c r="M237" s="2"/>
      <c r="N237" s="2"/>
      <c r="O237" s="3"/>
      <c r="P237" s="3"/>
      <c r="Q237" s="3"/>
      <c r="R237" s="3"/>
    </row>
    <row r="238" spans="1:18" ht="12.5" customHeight="1" x14ac:dyDescent="0.35">
      <c r="A238" s="47"/>
      <c r="B238"/>
      <c r="C238"/>
      <c r="D238"/>
      <c r="E238"/>
      <c r="F238"/>
      <c r="H238" s="47"/>
      <c r="I238" s="30"/>
      <c r="J238" s="17"/>
      <c r="K238" s="17"/>
      <c r="L238" s="17"/>
      <c r="M238" s="2"/>
      <c r="N238" s="2"/>
      <c r="O238" s="3"/>
      <c r="P238" s="3"/>
      <c r="Q238" s="3"/>
      <c r="R238" s="3"/>
    </row>
    <row r="239" spans="1:18" ht="12.5" customHeight="1" x14ac:dyDescent="0.35">
      <c r="A239" s="47"/>
      <c r="B239"/>
      <c r="C239"/>
      <c r="D239"/>
      <c r="E239"/>
      <c r="F239"/>
      <c r="H239" s="47"/>
      <c r="I239" s="30"/>
      <c r="J239" s="17"/>
      <c r="K239" s="17"/>
      <c r="L239" s="17"/>
      <c r="M239" s="2"/>
      <c r="N239" s="2"/>
      <c r="O239" s="3"/>
      <c r="P239" s="3"/>
      <c r="Q239" s="3"/>
      <c r="R239" s="3"/>
    </row>
    <row r="240" spans="1:18" ht="12.5" customHeight="1" x14ac:dyDescent="0.35">
      <c r="A240" s="47"/>
      <c r="B240"/>
      <c r="C240"/>
      <c r="D240"/>
      <c r="E240"/>
      <c r="F240"/>
      <c r="H240" s="47"/>
      <c r="I240" s="30"/>
      <c r="J240" s="17"/>
      <c r="K240" s="17"/>
      <c r="L240" s="17"/>
      <c r="M240" s="2"/>
      <c r="N240" s="2"/>
      <c r="O240" s="3"/>
      <c r="P240" s="3"/>
      <c r="Q240" s="3"/>
      <c r="R240" s="3"/>
    </row>
    <row r="241" spans="1:18" ht="12.5" customHeight="1" x14ac:dyDescent="0.35">
      <c r="A241" s="47"/>
      <c r="B241"/>
      <c r="C241"/>
      <c r="D241"/>
      <c r="E241"/>
      <c r="F241"/>
      <c r="H241" s="47"/>
      <c r="I241" s="30"/>
      <c r="J241" s="17"/>
      <c r="K241" s="17"/>
      <c r="L241" s="17"/>
      <c r="M241" s="2"/>
      <c r="N241" s="2"/>
      <c r="O241" s="3"/>
      <c r="P241" s="3"/>
      <c r="Q241" s="3"/>
      <c r="R241" s="3"/>
    </row>
    <row r="242" spans="1:18" ht="12.5" customHeight="1" x14ac:dyDescent="0.35">
      <c r="A242" s="47"/>
      <c r="B242"/>
      <c r="C242"/>
      <c r="D242"/>
      <c r="E242"/>
      <c r="F242"/>
      <c r="H242" s="47"/>
      <c r="I242" s="30"/>
      <c r="J242" s="17"/>
      <c r="K242" s="17"/>
      <c r="L242" s="17"/>
      <c r="M242" s="2"/>
      <c r="N242" s="2"/>
      <c r="O242" s="3"/>
      <c r="P242" s="3"/>
      <c r="Q242" s="3"/>
      <c r="R242" s="3"/>
    </row>
    <row r="243" spans="1:18" ht="12.5" customHeight="1" x14ac:dyDescent="0.35">
      <c r="A243" s="47"/>
      <c r="B243"/>
      <c r="C243"/>
      <c r="D243"/>
      <c r="E243"/>
      <c r="F243"/>
      <c r="H243" s="47"/>
      <c r="I243" s="30"/>
      <c r="J243" s="17"/>
      <c r="K243" s="17"/>
      <c r="L243" s="17"/>
      <c r="M243" s="2"/>
      <c r="N243" s="2"/>
      <c r="O243" s="3"/>
      <c r="P243" s="3"/>
      <c r="Q243" s="3"/>
      <c r="R243" s="3"/>
    </row>
    <row r="244" spans="1:18" ht="12.5" customHeight="1" x14ac:dyDescent="0.35">
      <c r="A244" s="47"/>
      <c r="B244"/>
      <c r="C244"/>
      <c r="D244"/>
      <c r="E244"/>
      <c r="F244"/>
      <c r="H244" s="47"/>
      <c r="I244" s="30"/>
      <c r="J244" s="17"/>
      <c r="K244" s="17"/>
      <c r="L244" s="17"/>
      <c r="M244" s="2"/>
      <c r="N244" s="2"/>
      <c r="O244" s="3"/>
      <c r="P244" s="3"/>
      <c r="Q244" s="3"/>
      <c r="R244" s="3"/>
    </row>
    <row r="245" spans="1:18" ht="12.5" customHeight="1" x14ac:dyDescent="0.35">
      <c r="A245" s="47"/>
      <c r="B245"/>
      <c r="C245"/>
      <c r="D245"/>
      <c r="E245"/>
      <c r="F245"/>
      <c r="H245" s="47"/>
      <c r="I245" s="30"/>
      <c r="J245" s="17"/>
      <c r="K245" s="17"/>
      <c r="L245" s="17"/>
      <c r="M245" s="2"/>
      <c r="N245" s="2"/>
      <c r="O245" s="3"/>
      <c r="P245" s="3"/>
      <c r="Q245" s="3"/>
      <c r="R245" s="3"/>
    </row>
    <row r="246" spans="1:18" ht="12.5" customHeight="1" x14ac:dyDescent="0.35">
      <c r="A246" s="47"/>
      <c r="B246"/>
      <c r="C246"/>
      <c r="D246"/>
      <c r="E246"/>
      <c r="F246"/>
      <c r="H246" s="47"/>
      <c r="I246" s="30"/>
      <c r="J246" s="17"/>
      <c r="K246" s="17"/>
      <c r="L246" s="17"/>
      <c r="M246" s="2"/>
      <c r="N246" s="2"/>
      <c r="O246" s="3"/>
      <c r="P246" s="3"/>
      <c r="Q246" s="3"/>
      <c r="R246" s="3"/>
    </row>
    <row r="247" spans="1:18" ht="12.5" customHeight="1" x14ac:dyDescent="0.35">
      <c r="A247" s="47"/>
      <c r="B247"/>
      <c r="C247"/>
      <c r="D247"/>
      <c r="E247"/>
      <c r="F247"/>
      <c r="H247" s="47"/>
      <c r="I247" s="30"/>
      <c r="J247" s="17"/>
      <c r="K247" s="17"/>
      <c r="L247" s="17"/>
      <c r="M247" s="2"/>
      <c r="N247" s="2"/>
      <c r="O247" s="3"/>
      <c r="P247" s="3"/>
      <c r="Q247" s="3"/>
      <c r="R247" s="3"/>
    </row>
    <row r="248" spans="1:18" ht="12.5" customHeight="1" x14ac:dyDescent="0.35">
      <c r="A248" s="47"/>
      <c r="B248"/>
      <c r="C248"/>
      <c r="D248"/>
      <c r="E248"/>
      <c r="F248"/>
      <c r="H248" s="47"/>
      <c r="I248" s="30"/>
      <c r="J248" s="17"/>
      <c r="K248" s="17"/>
      <c r="L248" s="17"/>
      <c r="M248" s="2"/>
      <c r="N248" s="2"/>
      <c r="O248" s="3"/>
      <c r="P248" s="3"/>
      <c r="Q248" s="3"/>
      <c r="R248" s="3"/>
    </row>
    <row r="249" spans="1:18" ht="12.5" customHeight="1" x14ac:dyDescent="0.35">
      <c r="A249" s="47"/>
      <c r="B249"/>
      <c r="C249"/>
      <c r="D249"/>
      <c r="E249"/>
      <c r="F249"/>
      <c r="H249" s="47"/>
      <c r="I249" s="30"/>
      <c r="J249" s="17"/>
      <c r="K249" s="17"/>
      <c r="L249" s="17"/>
      <c r="M249" s="2"/>
      <c r="N249" s="2"/>
      <c r="O249" s="3"/>
      <c r="P249" s="3"/>
      <c r="Q249" s="3"/>
      <c r="R249" s="3"/>
    </row>
    <row r="250" spans="1:18" ht="12.5" customHeight="1" x14ac:dyDescent="0.35">
      <c r="B250"/>
      <c r="C250"/>
      <c r="D250"/>
      <c r="E250"/>
      <c r="F250"/>
      <c r="H250" s="47"/>
      <c r="I250" s="30"/>
      <c r="J250" s="17"/>
      <c r="K250" s="17"/>
      <c r="L250" s="17"/>
      <c r="M250" s="2"/>
      <c r="N250" s="2"/>
      <c r="O250" s="3"/>
      <c r="P250" s="3"/>
      <c r="Q250" s="3"/>
      <c r="R250" s="3"/>
    </row>
    <row r="251" spans="1:18" ht="12.5" customHeight="1" x14ac:dyDescent="0.35">
      <c r="B251"/>
      <c r="C251"/>
      <c r="D251"/>
      <c r="E251"/>
      <c r="F251"/>
      <c r="H251" s="47"/>
      <c r="I251" s="30"/>
      <c r="J251" s="17"/>
      <c r="K251" s="17"/>
      <c r="L251" s="17"/>
      <c r="M251" s="2"/>
      <c r="N251" s="2"/>
      <c r="O251" s="3"/>
      <c r="P251" s="3"/>
      <c r="Q251" s="3"/>
      <c r="R251" s="3"/>
    </row>
    <row r="252" spans="1:18" ht="12.5" customHeight="1" x14ac:dyDescent="0.35">
      <c r="B252"/>
      <c r="C252"/>
      <c r="D252"/>
      <c r="E252"/>
      <c r="F252"/>
      <c r="H252" s="47"/>
      <c r="I252" s="30"/>
      <c r="J252" s="17"/>
      <c r="K252" s="17"/>
      <c r="L252" s="17"/>
      <c r="M252" s="2"/>
      <c r="N252" s="2"/>
      <c r="O252" s="3"/>
      <c r="P252" s="3"/>
      <c r="Q252" s="3"/>
      <c r="R252" s="3"/>
    </row>
    <row r="253" spans="1:18" ht="12.5" customHeight="1" x14ac:dyDescent="0.35">
      <c r="B253"/>
      <c r="C253"/>
      <c r="D253"/>
      <c r="E253"/>
      <c r="F253"/>
      <c r="H253" s="47"/>
      <c r="I253" s="30"/>
      <c r="J253" s="17"/>
      <c r="K253" s="17"/>
      <c r="L253" s="17"/>
      <c r="M253" s="2"/>
      <c r="N253" s="2"/>
      <c r="O253" s="3"/>
      <c r="P253" s="3"/>
      <c r="Q253" s="3"/>
      <c r="R253" s="3"/>
    </row>
    <row r="254" spans="1:18" ht="12.5" customHeight="1" x14ac:dyDescent="0.35">
      <c r="B254"/>
      <c r="C254"/>
      <c r="D254"/>
      <c r="E254"/>
      <c r="F254"/>
      <c r="H254" s="47"/>
      <c r="I254" s="30"/>
      <c r="J254" s="17"/>
      <c r="K254" s="17"/>
      <c r="L254" s="17"/>
      <c r="M254" s="2"/>
      <c r="N254" s="2"/>
      <c r="O254" s="3"/>
      <c r="P254" s="3"/>
      <c r="Q254" s="3"/>
      <c r="R254" s="3"/>
    </row>
    <row r="255" spans="1:18" ht="12.5" customHeight="1" x14ac:dyDescent="0.35">
      <c r="B255"/>
      <c r="C255"/>
      <c r="D255"/>
      <c r="E255"/>
      <c r="F255"/>
      <c r="H255" s="47"/>
      <c r="I255" s="30"/>
      <c r="J255" s="17"/>
      <c r="K255" s="17"/>
      <c r="L255" s="17"/>
      <c r="M255" s="2"/>
      <c r="N255" s="2"/>
      <c r="O255" s="3"/>
      <c r="P255" s="3"/>
      <c r="Q255" s="3"/>
      <c r="R255" s="3"/>
    </row>
    <row r="256" spans="1:18" ht="12.5" customHeight="1" x14ac:dyDescent="0.35">
      <c r="B256"/>
      <c r="C256"/>
      <c r="D256"/>
      <c r="E256"/>
      <c r="F256"/>
      <c r="H256" s="47"/>
      <c r="I256" s="30"/>
      <c r="J256" s="17"/>
      <c r="K256" s="17"/>
      <c r="L256" s="17"/>
      <c r="M256" s="2"/>
      <c r="N256" s="2"/>
      <c r="O256" s="3"/>
      <c r="P256" s="3"/>
      <c r="Q256" s="3"/>
      <c r="R256" s="3"/>
    </row>
    <row r="257" spans="2:18" ht="12.5" customHeight="1" x14ac:dyDescent="0.35">
      <c r="B257"/>
      <c r="C257"/>
      <c r="D257"/>
      <c r="E257"/>
      <c r="F257"/>
      <c r="H257" s="47"/>
      <c r="I257" s="30"/>
      <c r="J257" s="17"/>
      <c r="K257" s="17"/>
      <c r="L257" s="17"/>
      <c r="M257" s="2"/>
      <c r="N257" s="2"/>
      <c r="O257" s="3"/>
      <c r="P257" s="3"/>
      <c r="Q257" s="3"/>
      <c r="R257" s="3"/>
    </row>
    <row r="258" spans="2:18" ht="12.5" customHeight="1" x14ac:dyDescent="0.35">
      <c r="B258"/>
      <c r="C258"/>
      <c r="D258"/>
      <c r="E258"/>
      <c r="F258"/>
      <c r="H258" s="47"/>
      <c r="I258" s="30"/>
      <c r="J258" s="17"/>
      <c r="K258" s="17"/>
      <c r="L258" s="17"/>
      <c r="M258" s="2"/>
      <c r="N258" s="2"/>
      <c r="O258" s="3"/>
      <c r="P258" s="3"/>
      <c r="Q258" s="3"/>
      <c r="R258" s="3"/>
    </row>
    <row r="259" spans="2:18" ht="12.5" customHeight="1" x14ac:dyDescent="0.35">
      <c r="B259"/>
      <c r="C259"/>
      <c r="D259"/>
      <c r="E259"/>
      <c r="F259"/>
      <c r="H259" s="47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2:18" ht="12.5" customHeight="1" x14ac:dyDescent="0.35">
      <c r="B260"/>
      <c r="C260"/>
      <c r="D260"/>
      <c r="E260"/>
      <c r="F260"/>
      <c r="H260" s="47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2:18" ht="12.5" customHeight="1" x14ac:dyDescent="0.35">
      <c r="B261"/>
      <c r="C261"/>
      <c r="D261"/>
      <c r="E261"/>
      <c r="F261"/>
      <c r="H261" s="47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2:18" ht="12.5" customHeight="1" x14ac:dyDescent="0.35">
      <c r="B262"/>
      <c r="C262"/>
      <c r="D262"/>
      <c r="E262"/>
      <c r="F262"/>
      <c r="H262" s="47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2:18" ht="12.5" customHeight="1" x14ac:dyDescent="0.35">
      <c r="B263"/>
      <c r="C263"/>
      <c r="D263"/>
      <c r="E263"/>
      <c r="F263"/>
      <c r="H263" s="47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2:18" ht="12.5" customHeight="1" x14ac:dyDescent="0.35">
      <c r="B264"/>
      <c r="C264"/>
      <c r="D264"/>
      <c r="E264"/>
      <c r="F264"/>
      <c r="H264" s="47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2:18" ht="12.5" customHeight="1" x14ac:dyDescent="0.35">
      <c r="B265"/>
      <c r="C265"/>
      <c r="D265"/>
      <c r="E265"/>
      <c r="F265"/>
      <c r="H265" s="47"/>
      <c r="I265" s="3"/>
      <c r="J265" s="3"/>
      <c r="K265" s="3"/>
      <c r="L265" s="3"/>
      <c r="M265" s="3"/>
      <c r="N265" s="3"/>
      <c r="O265" s="3"/>
      <c r="P265" s="3"/>
      <c r="Q265" s="3"/>
      <c r="R265" s="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184150</xdr:rowOff>
                  </from>
                  <to>
                    <xdr:col>11</xdr:col>
                    <xdr:colOff>558800</xdr:colOff>
                    <xdr:row>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5" x14ac:dyDescent="0.35"/>
  <cols>
    <col min="3" max="3" width="11.26953125" bestFit="1" customWidth="1"/>
    <col min="15" max="16" width="8.7265625" style="31"/>
  </cols>
  <sheetData>
    <row r="1" spans="1:16" ht="17" x14ac:dyDescent="0.4">
      <c r="B1" s="34" t="s">
        <v>385</v>
      </c>
    </row>
    <row r="3" spans="1:16" x14ac:dyDescent="0.35">
      <c r="O3" s="43" t="s">
        <v>383</v>
      </c>
      <c r="P3" s="43" t="s">
        <v>345</v>
      </c>
    </row>
    <row r="4" spans="1:16" ht="21.5" customHeight="1" x14ac:dyDescent="0.35">
      <c r="A4" s="31"/>
      <c r="B4" s="41" t="s">
        <v>387</v>
      </c>
      <c r="C4" s="31"/>
      <c r="D4" s="31"/>
      <c r="E4" s="31"/>
      <c r="F4" s="31"/>
      <c r="G4" s="31"/>
      <c r="H4" s="41" t="s">
        <v>388</v>
      </c>
      <c r="O4" s="43" t="s">
        <v>384</v>
      </c>
      <c r="P4" s="43" t="s">
        <v>338</v>
      </c>
    </row>
    <row r="5" spans="1:16" x14ac:dyDescent="0.35">
      <c r="A5" s="31"/>
      <c r="B5" s="31"/>
      <c r="C5" s="39">
        <v>25</v>
      </c>
      <c r="D5" s="31"/>
      <c r="E5" s="31"/>
      <c r="F5" s="31"/>
      <c r="G5" s="31"/>
      <c r="H5" s="42" t="s">
        <v>389</v>
      </c>
      <c r="P5" s="43" t="s">
        <v>306</v>
      </c>
    </row>
    <row r="6" spans="1:16" x14ac:dyDescent="0.35">
      <c r="A6" s="31"/>
      <c r="B6" s="31"/>
      <c r="C6" s="31"/>
      <c r="D6" s="31"/>
      <c r="E6" s="31"/>
      <c r="F6" s="31"/>
      <c r="G6" s="31"/>
      <c r="P6" s="43" t="s">
        <v>307</v>
      </c>
    </row>
    <row r="7" spans="1:16" x14ac:dyDescent="0.35">
      <c r="A7" s="31"/>
      <c r="B7" s="31"/>
      <c r="C7" s="39">
        <v>2</v>
      </c>
      <c r="D7" s="31"/>
      <c r="E7" s="31"/>
      <c r="F7" s="31"/>
      <c r="G7" s="31"/>
      <c r="P7" s="43" t="s">
        <v>346</v>
      </c>
    </row>
    <row r="8" spans="1:16" x14ac:dyDescent="0.35">
      <c r="A8" s="31"/>
      <c r="B8" s="31"/>
      <c r="C8" s="31"/>
      <c r="D8" s="31"/>
      <c r="E8" s="31"/>
      <c r="F8" s="31"/>
      <c r="G8" s="31"/>
      <c r="P8" s="43" t="s">
        <v>347</v>
      </c>
    </row>
    <row r="9" spans="1:16" x14ac:dyDescent="0.35">
      <c r="A9" s="31"/>
      <c r="B9" s="39">
        <v>1</v>
      </c>
      <c r="C9" s="40" t="s">
        <v>117</v>
      </c>
      <c r="D9" s="37">
        <f>IF(C$7=1,E9,F9)</f>
        <v>22.095671981776764</v>
      </c>
      <c r="E9" s="38">
        <f>VLOOKUP($C$5,LGA!$A$4:$E$80,Other!B9+2)</f>
        <v>194</v>
      </c>
      <c r="F9" s="37">
        <f>E9/SUM(E$9:E$11)*100</f>
        <v>22.095671981776764</v>
      </c>
      <c r="G9" s="31"/>
      <c r="H9" t="s">
        <v>117</v>
      </c>
      <c r="I9">
        <v>92</v>
      </c>
      <c r="P9" s="43" t="s">
        <v>308</v>
      </c>
    </row>
    <row r="10" spans="1:16" x14ac:dyDescent="0.35">
      <c r="A10" s="31"/>
      <c r="B10" s="39">
        <v>2</v>
      </c>
      <c r="C10" s="40" t="s">
        <v>0</v>
      </c>
      <c r="D10" s="37">
        <f t="shared" ref="D10:D11" si="0">IF(C$7=1,E10,F10)</f>
        <v>15.945330296127564</v>
      </c>
      <c r="E10" s="38">
        <f>VLOOKUP($C$5,LGA!$A$4:$E$80,Other!B10+2)</f>
        <v>140</v>
      </c>
      <c r="F10" s="37">
        <f t="shared" ref="F10:F11" si="1">E10/SUM(E$9:E$11)*100</f>
        <v>15.945330296127564</v>
      </c>
      <c r="G10" s="31"/>
      <c r="H10" t="s">
        <v>386</v>
      </c>
      <c r="I10">
        <v>57</v>
      </c>
      <c r="P10" s="43" t="s">
        <v>339</v>
      </c>
    </row>
    <row r="11" spans="1:16" x14ac:dyDescent="0.35">
      <c r="A11" s="31"/>
      <c r="B11" s="39">
        <v>3</v>
      </c>
      <c r="C11" s="40" t="s">
        <v>1</v>
      </c>
      <c r="D11" s="37">
        <f t="shared" si="0"/>
        <v>61.958997722095674</v>
      </c>
      <c r="E11" s="38">
        <f>VLOOKUP($C$5,LGA!$A$4:$E$80,Other!B11+2)</f>
        <v>544</v>
      </c>
      <c r="F11" s="37">
        <f t="shared" si="1"/>
        <v>61.958997722095674</v>
      </c>
      <c r="G11" s="31"/>
      <c r="H11" t="s">
        <v>1</v>
      </c>
      <c r="I11">
        <v>4</v>
      </c>
      <c r="P11" s="43" t="s">
        <v>309</v>
      </c>
    </row>
    <row r="12" spans="1:16" x14ac:dyDescent="0.35">
      <c r="A12" s="31"/>
      <c r="B12" s="31"/>
      <c r="C12" s="31"/>
      <c r="D12" s="31"/>
      <c r="E12" s="31"/>
      <c r="F12" s="31"/>
      <c r="G12" s="31"/>
      <c r="P12" s="43" t="s">
        <v>310</v>
      </c>
    </row>
    <row r="13" spans="1:16" x14ac:dyDescent="0.35">
      <c r="A13" s="31"/>
      <c r="B13" s="31"/>
      <c r="C13" s="31"/>
      <c r="D13" s="31"/>
      <c r="E13" s="31"/>
      <c r="F13" s="31"/>
      <c r="G13" s="31"/>
      <c r="P13" s="43" t="s">
        <v>348</v>
      </c>
    </row>
    <row r="14" spans="1:16" x14ac:dyDescent="0.35">
      <c r="P14" s="43" t="s">
        <v>349</v>
      </c>
    </row>
    <row r="15" spans="1:16" x14ac:dyDescent="0.35">
      <c r="P15" s="43" t="s">
        <v>311</v>
      </c>
    </row>
    <row r="16" spans="1:16" x14ac:dyDescent="0.35">
      <c r="P16" s="43" t="s">
        <v>350</v>
      </c>
    </row>
    <row r="17" spans="16:16" x14ac:dyDescent="0.35">
      <c r="P17" s="43" t="s">
        <v>351</v>
      </c>
    </row>
    <row r="18" spans="16:16" x14ac:dyDescent="0.35">
      <c r="P18" s="43" t="s">
        <v>352</v>
      </c>
    </row>
    <row r="19" spans="16:16" x14ac:dyDescent="0.35">
      <c r="P19" s="43" t="s">
        <v>312</v>
      </c>
    </row>
    <row r="20" spans="16:16" x14ac:dyDescent="0.35">
      <c r="P20" s="43" t="s">
        <v>353</v>
      </c>
    </row>
    <row r="21" spans="16:16" x14ac:dyDescent="0.35">
      <c r="P21" s="43" t="s">
        <v>313</v>
      </c>
    </row>
    <row r="22" spans="16:16" x14ac:dyDescent="0.35">
      <c r="P22" s="43" t="s">
        <v>354</v>
      </c>
    </row>
    <row r="23" spans="16:16" x14ac:dyDescent="0.35">
      <c r="P23" s="43" t="s">
        <v>314</v>
      </c>
    </row>
    <row r="24" spans="16:16" x14ac:dyDescent="0.35">
      <c r="P24" s="43" t="s">
        <v>355</v>
      </c>
    </row>
    <row r="25" spans="16:16" x14ac:dyDescent="0.35">
      <c r="P25" s="43" t="s">
        <v>356</v>
      </c>
    </row>
    <row r="26" spans="16:16" x14ac:dyDescent="0.35">
      <c r="P26" s="43" t="s">
        <v>315</v>
      </c>
    </row>
    <row r="27" spans="16:16" x14ac:dyDescent="0.35">
      <c r="P27" s="43" t="s">
        <v>316</v>
      </c>
    </row>
    <row r="28" spans="16:16" x14ac:dyDescent="0.35">
      <c r="P28" s="43" t="s">
        <v>317</v>
      </c>
    </row>
    <row r="29" spans="16:16" x14ac:dyDescent="0.35">
      <c r="P29" s="43" t="s">
        <v>318</v>
      </c>
    </row>
    <row r="30" spans="16:16" x14ac:dyDescent="0.35">
      <c r="P30" s="43" t="s">
        <v>357</v>
      </c>
    </row>
    <row r="31" spans="16:16" x14ac:dyDescent="0.35">
      <c r="P31" s="43" t="s">
        <v>319</v>
      </c>
    </row>
    <row r="32" spans="16:16" x14ac:dyDescent="0.35">
      <c r="P32" s="43" t="s">
        <v>340</v>
      </c>
    </row>
    <row r="33" spans="16:16" x14ac:dyDescent="0.35">
      <c r="P33" s="43" t="s">
        <v>320</v>
      </c>
    </row>
    <row r="34" spans="16:16" x14ac:dyDescent="0.35">
      <c r="P34" s="43" t="s">
        <v>358</v>
      </c>
    </row>
    <row r="35" spans="16:16" x14ac:dyDescent="0.35">
      <c r="P35" s="43" t="s">
        <v>321</v>
      </c>
    </row>
    <row r="36" spans="16:16" x14ac:dyDescent="0.35">
      <c r="P36" s="43" t="s">
        <v>322</v>
      </c>
    </row>
    <row r="37" spans="16:16" x14ac:dyDescent="0.35">
      <c r="P37" s="43" t="s">
        <v>323</v>
      </c>
    </row>
    <row r="38" spans="16:16" x14ac:dyDescent="0.35">
      <c r="P38" s="43" t="s">
        <v>359</v>
      </c>
    </row>
    <row r="39" spans="16:16" x14ac:dyDescent="0.35">
      <c r="P39" s="43" t="s">
        <v>360</v>
      </c>
    </row>
    <row r="40" spans="16:16" x14ac:dyDescent="0.35">
      <c r="P40" s="43" t="s">
        <v>324</v>
      </c>
    </row>
    <row r="41" spans="16:16" x14ac:dyDescent="0.35">
      <c r="P41" s="43" t="s">
        <v>361</v>
      </c>
    </row>
    <row r="42" spans="16:16" x14ac:dyDescent="0.35">
      <c r="P42" s="43" t="s">
        <v>325</v>
      </c>
    </row>
    <row r="43" spans="16:16" x14ac:dyDescent="0.35">
      <c r="P43" s="43" t="s">
        <v>326</v>
      </c>
    </row>
    <row r="44" spans="16:16" x14ac:dyDescent="0.35">
      <c r="P44" s="43" t="s">
        <v>327</v>
      </c>
    </row>
    <row r="45" spans="16:16" x14ac:dyDescent="0.35">
      <c r="P45" s="43" t="s">
        <v>362</v>
      </c>
    </row>
    <row r="46" spans="16:16" x14ac:dyDescent="0.35">
      <c r="P46" s="43" t="s">
        <v>341</v>
      </c>
    </row>
    <row r="47" spans="16:16" x14ac:dyDescent="0.35">
      <c r="P47" s="43" t="s">
        <v>363</v>
      </c>
    </row>
    <row r="48" spans="16:16" x14ac:dyDescent="0.35">
      <c r="P48" s="43" t="s">
        <v>364</v>
      </c>
    </row>
    <row r="49" spans="16:16" x14ac:dyDescent="0.35">
      <c r="P49" s="43" t="s">
        <v>328</v>
      </c>
    </row>
    <row r="50" spans="16:16" x14ac:dyDescent="0.35">
      <c r="P50" s="43" t="s">
        <v>329</v>
      </c>
    </row>
    <row r="51" spans="16:16" x14ac:dyDescent="0.35">
      <c r="P51" s="43" t="s">
        <v>365</v>
      </c>
    </row>
    <row r="52" spans="16:16" x14ac:dyDescent="0.35">
      <c r="P52" s="43" t="s">
        <v>330</v>
      </c>
    </row>
    <row r="53" spans="16:16" x14ac:dyDescent="0.35">
      <c r="P53" s="43" t="s">
        <v>366</v>
      </c>
    </row>
    <row r="54" spans="16:16" x14ac:dyDescent="0.35">
      <c r="P54" s="43" t="s">
        <v>367</v>
      </c>
    </row>
    <row r="55" spans="16:16" x14ac:dyDescent="0.35">
      <c r="P55" s="43" t="s">
        <v>368</v>
      </c>
    </row>
    <row r="56" spans="16:16" x14ac:dyDescent="0.35">
      <c r="P56" s="43" t="s">
        <v>369</v>
      </c>
    </row>
    <row r="57" spans="16:16" x14ac:dyDescent="0.35">
      <c r="P57" s="43" t="s">
        <v>370</v>
      </c>
    </row>
    <row r="58" spans="16:16" x14ac:dyDescent="0.35">
      <c r="P58" s="43" t="s">
        <v>371</v>
      </c>
    </row>
    <row r="59" spans="16:16" x14ac:dyDescent="0.35">
      <c r="P59" s="43" t="s">
        <v>331</v>
      </c>
    </row>
    <row r="60" spans="16:16" x14ac:dyDescent="0.35">
      <c r="P60" s="43" t="s">
        <v>372</v>
      </c>
    </row>
    <row r="61" spans="16:16" x14ac:dyDescent="0.35">
      <c r="P61" s="43" t="s">
        <v>43</v>
      </c>
    </row>
    <row r="62" spans="16:16" x14ac:dyDescent="0.35">
      <c r="P62" s="43" t="s">
        <v>373</v>
      </c>
    </row>
    <row r="63" spans="16:16" x14ac:dyDescent="0.35">
      <c r="P63" s="43" t="s">
        <v>374</v>
      </c>
    </row>
    <row r="64" spans="16:16" x14ac:dyDescent="0.35">
      <c r="P64" s="43" t="s">
        <v>332</v>
      </c>
    </row>
    <row r="65" spans="16:16" x14ac:dyDescent="0.35">
      <c r="P65" s="43" t="s">
        <v>375</v>
      </c>
    </row>
    <row r="66" spans="16:16" x14ac:dyDescent="0.35">
      <c r="P66" s="43" t="s">
        <v>376</v>
      </c>
    </row>
    <row r="67" spans="16:16" x14ac:dyDescent="0.35">
      <c r="P67" s="43" t="s">
        <v>342</v>
      </c>
    </row>
    <row r="68" spans="16:16" x14ac:dyDescent="0.35">
      <c r="P68" s="43" t="s">
        <v>343</v>
      </c>
    </row>
    <row r="69" spans="16:16" x14ac:dyDescent="0.35">
      <c r="P69" s="43" t="s">
        <v>333</v>
      </c>
    </row>
    <row r="70" spans="16:16" x14ac:dyDescent="0.35">
      <c r="P70" s="43" t="s">
        <v>377</v>
      </c>
    </row>
    <row r="71" spans="16:16" x14ac:dyDescent="0.35">
      <c r="P71" s="43" t="s">
        <v>378</v>
      </c>
    </row>
    <row r="72" spans="16:16" x14ac:dyDescent="0.35">
      <c r="P72" s="43" t="s">
        <v>334</v>
      </c>
    </row>
    <row r="73" spans="16:16" x14ac:dyDescent="0.35">
      <c r="P73" s="43" t="s">
        <v>335</v>
      </c>
    </row>
    <row r="74" spans="16:16" x14ac:dyDescent="0.35">
      <c r="P74" s="43" t="s">
        <v>344</v>
      </c>
    </row>
    <row r="75" spans="16:16" x14ac:dyDescent="0.35">
      <c r="P75" s="43" t="s">
        <v>336</v>
      </c>
    </row>
    <row r="76" spans="16:16" x14ac:dyDescent="0.35">
      <c r="P76" s="43" t="s">
        <v>337</v>
      </c>
    </row>
    <row r="77" spans="16:16" x14ac:dyDescent="0.35">
      <c r="P77" s="43" t="s">
        <v>379</v>
      </c>
    </row>
    <row r="78" spans="16:16" x14ac:dyDescent="0.35">
      <c r="P78" s="43" t="s">
        <v>380</v>
      </c>
    </row>
    <row r="79" spans="16:16" x14ac:dyDescent="0.35">
      <c r="P79" s="43" t="s">
        <v>110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584200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603250</xdr:colOff>
                    <xdr:row>5</xdr:row>
                    <xdr:rowOff>165100</xdr:rowOff>
                  </from>
                  <to>
                    <xdr:col>3</xdr:col>
                    <xdr:colOff>292100</xdr:colOff>
                    <xdr:row>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A11682281</value>
    </field>
    <field name="Objective-Title">
      <value order="0">2024 Migrant Settlement B</value>
    </field>
    <field name="Objective-Description">
      <value order="0"/>
    </field>
    <field name="Objective-CreationStamp">
      <value order="0">2025-01-16T00:43:13Z</value>
    </field>
    <field name="Objective-IsApproved">
      <value order="0">false</value>
    </field>
    <field name="Objective-IsPublished">
      <value order="0">true</value>
    </field>
    <field name="Objective-DatePublished">
      <value order="0">2025-01-16T00:43:15Z</value>
    </field>
    <field name="Objective-ModificationStamp">
      <value order="0">2025-01-16T04:38:18Z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vA14749118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2025-01-16T00:31:55Z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A11682281</vt:lpwstr>
  </property>
  <property fmtid="{D5CDD505-2E9C-101B-9397-08002B2CF9AE}" pid="4" name="Objective-Title">
    <vt:lpwstr>2024 Migrant Settlement B</vt:lpwstr>
  </property>
  <property fmtid="{D5CDD505-2E9C-101B-9397-08002B2CF9AE}" pid="5" name="Objective-Description">
    <vt:lpwstr/>
  </property>
  <property fmtid="{D5CDD505-2E9C-101B-9397-08002B2CF9AE}" pid="6" name="Objective-CreationStamp">
    <vt:filetime>2025-01-16T00:43:13Z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2025-01-16T00:43:15Z</vt:filetime>
  </property>
  <property fmtid="{D5CDD505-2E9C-101B-9397-08002B2CF9AE}" pid="10" name="Objective-ModificationStamp">
    <vt:filetime>2025-01-16T04:38:18Z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vA14749118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