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f3cb439b47e490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E32E6923-F756-4201-82CF-1A75EFEEBE28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Social H 2021 &amp; 2006" sheetId="1" state="hidden" r:id="rId1"/>
    <sheet name="template_rse" sheetId="3" state="hidden" r:id="rId2"/>
    <sheet name="format" sheetId="2" state="hidden" r:id="rId3"/>
    <sheet name="Municipalities" sheetId="5" r:id="rId4"/>
    <sheet name="Suburbs Social H 2021" sheetId="6" state="hidden" r:id="rId5"/>
    <sheet name="Metro Suburbs" sheetId="7" r:id="rId6"/>
    <sheet name="Sheet1" sheetId="4" state="hidden" r:id="rId7"/>
  </sheets>
  <definedNames>
    <definedName name="_xlnm.Print_Area" localSheetId="5">'Metro Suburbs'!$C$1:$P$92</definedName>
    <definedName name="_xlnm.Print_Area" localSheetId="3">Municipalities!$C$1:$Z$54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9" i="6" l="1"/>
  <c r="P530" i="6"/>
  <c r="P531" i="6"/>
  <c r="P532" i="6"/>
  <c r="O529" i="6"/>
  <c r="O530" i="6"/>
  <c r="O531" i="6"/>
  <c r="O532" i="6"/>
  <c r="Q4" i="5"/>
  <c r="T5" i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 s="1"/>
  <c r="O98" i="6"/>
  <c r="P98" i="6" s="1"/>
  <c r="O99" i="6"/>
  <c r="P99" i="6" s="1"/>
  <c r="O100" i="6"/>
  <c r="P100" i="6" s="1"/>
  <c r="O101" i="6"/>
  <c r="P101" i="6"/>
  <c r="O102" i="6"/>
  <c r="P102" i="6" s="1"/>
  <c r="O103" i="6"/>
  <c r="P103" i="6" s="1"/>
  <c r="O104" i="6"/>
  <c r="P104" i="6" s="1"/>
  <c r="O105" i="6"/>
  <c r="P105" i="6"/>
  <c r="O106" i="6"/>
  <c r="P106" i="6" s="1"/>
  <c r="O107" i="6"/>
  <c r="P107" i="6" s="1"/>
  <c r="O108" i="6"/>
  <c r="P108" i="6" s="1"/>
  <c r="O109" i="6"/>
  <c r="P109" i="6" s="1"/>
  <c r="O110" i="6"/>
  <c r="P110" i="6" s="1"/>
  <c r="O111" i="6"/>
  <c r="P111" i="6" s="1"/>
  <c r="O112" i="6"/>
  <c r="P112" i="6" s="1"/>
  <c r="O113" i="6"/>
  <c r="P113" i="6" s="1"/>
  <c r="O114" i="6"/>
  <c r="P114" i="6" s="1"/>
  <c r="O115" i="6"/>
  <c r="P115" i="6" s="1"/>
  <c r="O116" i="6"/>
  <c r="P116" i="6" s="1"/>
  <c r="O117" i="6"/>
  <c r="P117" i="6" s="1"/>
  <c r="O118" i="6"/>
  <c r="P118" i="6" s="1"/>
  <c r="O119" i="6"/>
  <c r="P119" i="6" s="1"/>
  <c r="O120" i="6"/>
  <c r="P120" i="6" s="1"/>
  <c r="O121" i="6"/>
  <c r="P121" i="6"/>
  <c r="O122" i="6"/>
  <c r="P122" i="6" s="1"/>
  <c r="O123" i="6"/>
  <c r="P123" i="6" s="1"/>
  <c r="O124" i="6"/>
  <c r="P124" i="6" s="1"/>
  <c r="O125" i="6"/>
  <c r="P125" i="6" s="1"/>
  <c r="O126" i="6"/>
  <c r="P126" i="6" s="1"/>
  <c r="O127" i="6"/>
  <c r="P127" i="6" s="1"/>
  <c r="O128" i="6"/>
  <c r="P128" i="6" s="1"/>
  <c r="O129" i="6"/>
  <c r="P129" i="6"/>
  <c r="O130" i="6"/>
  <c r="P130" i="6" s="1"/>
  <c r="O131" i="6"/>
  <c r="P131" i="6" s="1"/>
  <c r="O132" i="6"/>
  <c r="P132" i="6" s="1"/>
  <c r="O133" i="6"/>
  <c r="P133" i="6" s="1"/>
  <c r="O134" i="6"/>
  <c r="P134" i="6" s="1"/>
  <c r="O135" i="6"/>
  <c r="P135" i="6" s="1"/>
  <c r="O136" i="6"/>
  <c r="P136" i="6" s="1"/>
  <c r="O137" i="6"/>
  <c r="P137" i="6" s="1"/>
  <c r="O138" i="6"/>
  <c r="P138" i="6" s="1"/>
  <c r="O139" i="6"/>
  <c r="P139" i="6" s="1"/>
  <c r="O140" i="6"/>
  <c r="P140" i="6" s="1"/>
  <c r="O141" i="6"/>
  <c r="P141" i="6" s="1"/>
  <c r="O142" i="6"/>
  <c r="P142" i="6" s="1"/>
  <c r="O143" i="6"/>
  <c r="P143" i="6" s="1"/>
  <c r="O144" i="6"/>
  <c r="P144" i="6" s="1"/>
  <c r="O145" i="6"/>
  <c r="P145" i="6"/>
  <c r="O146" i="6"/>
  <c r="P146" i="6" s="1"/>
  <c r="O147" i="6"/>
  <c r="P147" i="6" s="1"/>
  <c r="O148" i="6"/>
  <c r="P148" i="6" s="1"/>
  <c r="O149" i="6"/>
  <c r="P149" i="6"/>
  <c r="O150" i="6"/>
  <c r="P150" i="6" s="1"/>
  <c r="O151" i="6"/>
  <c r="P151" i="6" s="1"/>
  <c r="O152" i="6"/>
  <c r="P152" i="6" s="1"/>
  <c r="O153" i="6"/>
  <c r="P153" i="6" s="1"/>
  <c r="O154" i="6"/>
  <c r="P154" i="6" s="1"/>
  <c r="O155" i="6"/>
  <c r="P155" i="6" s="1"/>
  <c r="O156" i="6"/>
  <c r="P156" i="6" s="1"/>
  <c r="O157" i="6"/>
  <c r="P157" i="6" s="1"/>
  <c r="O158" i="6"/>
  <c r="P158" i="6" s="1"/>
  <c r="O159" i="6"/>
  <c r="P159" i="6" s="1"/>
  <c r="O160" i="6"/>
  <c r="P160" i="6" s="1"/>
  <c r="O161" i="6"/>
  <c r="P161" i="6"/>
  <c r="O162" i="6"/>
  <c r="P162" i="6" s="1"/>
  <c r="O163" i="6"/>
  <c r="P163" i="6" s="1"/>
  <c r="O164" i="6"/>
  <c r="P164" i="6" s="1"/>
  <c r="O165" i="6"/>
  <c r="P165" i="6" s="1"/>
  <c r="O166" i="6"/>
  <c r="P166" i="6" s="1"/>
  <c r="O167" i="6"/>
  <c r="P167" i="6" s="1"/>
  <c r="O168" i="6"/>
  <c r="P168" i="6" s="1"/>
  <c r="O169" i="6"/>
  <c r="P169" i="6"/>
  <c r="O170" i="6"/>
  <c r="P170" i="6" s="1"/>
  <c r="O171" i="6"/>
  <c r="P171" i="6" s="1"/>
  <c r="O172" i="6"/>
  <c r="P172" i="6" s="1"/>
  <c r="O173" i="6"/>
  <c r="P173" i="6" s="1"/>
  <c r="O174" i="6"/>
  <c r="P174" i="6" s="1"/>
  <c r="O175" i="6"/>
  <c r="P175" i="6" s="1"/>
  <c r="O176" i="6"/>
  <c r="P176" i="6" s="1"/>
  <c r="O177" i="6"/>
  <c r="P177" i="6" s="1"/>
  <c r="O178" i="6"/>
  <c r="P178" i="6" s="1"/>
  <c r="O179" i="6"/>
  <c r="P179" i="6" s="1"/>
  <c r="O180" i="6"/>
  <c r="P180" i="6" s="1"/>
  <c r="O181" i="6"/>
  <c r="P181" i="6" s="1"/>
  <c r="O182" i="6"/>
  <c r="P182" i="6" s="1"/>
  <c r="O183" i="6"/>
  <c r="P183" i="6" s="1"/>
  <c r="O184" i="6"/>
  <c r="P184" i="6" s="1"/>
  <c r="O185" i="6"/>
  <c r="P185" i="6"/>
  <c r="O186" i="6"/>
  <c r="P186" i="6" s="1"/>
  <c r="O187" i="6"/>
  <c r="P187" i="6" s="1"/>
  <c r="O188" i="6"/>
  <c r="P188" i="6" s="1"/>
  <c r="O189" i="6"/>
  <c r="P189" i="6" s="1"/>
  <c r="O190" i="6"/>
  <c r="P190" i="6" s="1"/>
  <c r="O191" i="6"/>
  <c r="P191" i="6" s="1"/>
  <c r="O192" i="6"/>
  <c r="P192" i="6" s="1"/>
  <c r="O193" i="6"/>
  <c r="P193" i="6" s="1"/>
  <c r="O194" i="6"/>
  <c r="P194" i="6" s="1"/>
  <c r="O195" i="6"/>
  <c r="P195" i="6" s="1"/>
  <c r="O196" i="6"/>
  <c r="P196" i="6" s="1"/>
  <c r="O197" i="6"/>
  <c r="P197" i="6" s="1"/>
  <c r="O198" i="6"/>
  <c r="P198" i="6" s="1"/>
  <c r="O199" i="6"/>
  <c r="P199" i="6" s="1"/>
  <c r="O200" i="6"/>
  <c r="P200" i="6" s="1"/>
  <c r="O201" i="6"/>
  <c r="P201" i="6" s="1"/>
  <c r="O202" i="6"/>
  <c r="P202" i="6" s="1"/>
  <c r="O203" i="6"/>
  <c r="P203" i="6" s="1"/>
  <c r="O204" i="6"/>
  <c r="P204" i="6" s="1"/>
  <c r="O205" i="6"/>
  <c r="P205" i="6" s="1"/>
  <c r="O206" i="6"/>
  <c r="P206" i="6" s="1"/>
  <c r="O207" i="6"/>
  <c r="P207" i="6" s="1"/>
  <c r="O208" i="6"/>
  <c r="P208" i="6" s="1"/>
  <c r="O209" i="6"/>
  <c r="P209" i="6" s="1"/>
  <c r="O210" i="6"/>
  <c r="P210" i="6" s="1"/>
  <c r="O211" i="6"/>
  <c r="P211" i="6" s="1"/>
  <c r="O212" i="6"/>
  <c r="P212" i="6" s="1"/>
  <c r="O213" i="6"/>
  <c r="P213" i="6" s="1"/>
  <c r="O214" i="6"/>
  <c r="P214" i="6" s="1"/>
  <c r="O215" i="6"/>
  <c r="P215" i="6" s="1"/>
  <c r="O216" i="6"/>
  <c r="P216" i="6" s="1"/>
  <c r="O217" i="6"/>
  <c r="P217" i="6" s="1"/>
  <c r="O218" i="6"/>
  <c r="P218" i="6" s="1"/>
  <c r="O219" i="6"/>
  <c r="P219" i="6" s="1"/>
  <c r="O220" i="6"/>
  <c r="P220" i="6" s="1"/>
  <c r="O221" i="6"/>
  <c r="P221" i="6" s="1"/>
  <c r="O222" i="6"/>
  <c r="P222" i="6" s="1"/>
  <c r="O223" i="6"/>
  <c r="P223" i="6" s="1"/>
  <c r="O224" i="6"/>
  <c r="P224" i="6" s="1"/>
  <c r="O225" i="6"/>
  <c r="P225" i="6" s="1"/>
  <c r="O226" i="6"/>
  <c r="P226" i="6" s="1"/>
  <c r="O227" i="6"/>
  <c r="P227" i="6" s="1"/>
  <c r="O228" i="6"/>
  <c r="P228" i="6" s="1"/>
  <c r="O229" i="6"/>
  <c r="P229" i="6" s="1"/>
  <c r="O230" i="6"/>
  <c r="P230" i="6" s="1"/>
  <c r="O231" i="6"/>
  <c r="P231" i="6"/>
  <c r="O232" i="6"/>
  <c r="P232" i="6" s="1"/>
  <c r="O233" i="6"/>
  <c r="P233" i="6" s="1"/>
  <c r="O234" i="6"/>
  <c r="P234" i="6" s="1"/>
  <c r="O235" i="6"/>
  <c r="P235" i="6" s="1"/>
  <c r="O236" i="6"/>
  <c r="P236" i="6" s="1"/>
  <c r="O237" i="6"/>
  <c r="P237" i="6" s="1"/>
  <c r="O238" i="6"/>
  <c r="P238" i="6" s="1"/>
  <c r="O239" i="6"/>
  <c r="P239" i="6" s="1"/>
  <c r="O240" i="6"/>
  <c r="P240" i="6" s="1"/>
  <c r="O241" i="6"/>
  <c r="P241" i="6" s="1"/>
  <c r="O242" i="6"/>
  <c r="P242" i="6" s="1"/>
  <c r="O243" i="6"/>
  <c r="P243" i="6" s="1"/>
  <c r="O244" i="6"/>
  <c r="P244" i="6" s="1"/>
  <c r="O245" i="6"/>
  <c r="P245" i="6" s="1"/>
  <c r="O246" i="6"/>
  <c r="P246" i="6" s="1"/>
  <c r="O247" i="6"/>
  <c r="P247" i="6" s="1"/>
  <c r="O248" i="6"/>
  <c r="P248" i="6" s="1"/>
  <c r="O249" i="6"/>
  <c r="P249" i="6" s="1"/>
  <c r="O250" i="6"/>
  <c r="P250" i="6" s="1"/>
  <c r="O251" i="6"/>
  <c r="P251" i="6" s="1"/>
  <c r="O252" i="6"/>
  <c r="P252" i="6" s="1"/>
  <c r="O253" i="6"/>
  <c r="P253" i="6" s="1"/>
  <c r="O254" i="6"/>
  <c r="P254" i="6" s="1"/>
  <c r="O255" i="6"/>
  <c r="P255" i="6"/>
  <c r="O256" i="6"/>
  <c r="P256" i="6"/>
  <c r="O257" i="6"/>
  <c r="P257" i="6" s="1"/>
  <c r="O258" i="6"/>
  <c r="P258" i="6" s="1"/>
  <c r="O259" i="6"/>
  <c r="P259" i="6" s="1"/>
  <c r="O260" i="6"/>
  <c r="P260" i="6"/>
  <c r="O261" i="6"/>
  <c r="P261" i="6" s="1"/>
  <c r="O262" i="6"/>
  <c r="P262" i="6" s="1"/>
  <c r="O263" i="6"/>
  <c r="P263" i="6"/>
  <c r="O264" i="6"/>
  <c r="P264" i="6"/>
  <c r="O265" i="6"/>
  <c r="P265" i="6"/>
  <c r="O266" i="6"/>
  <c r="P266" i="6" s="1"/>
  <c r="O267" i="6"/>
  <c r="P267" i="6" s="1"/>
  <c r="O268" i="6"/>
  <c r="P268" i="6" s="1"/>
  <c r="O269" i="6"/>
  <c r="P269" i="6"/>
  <c r="O270" i="6"/>
  <c r="P270" i="6" s="1"/>
  <c r="O271" i="6"/>
  <c r="P271" i="6" s="1"/>
  <c r="O272" i="6"/>
  <c r="P272" i="6"/>
  <c r="O273" i="6"/>
  <c r="P273" i="6"/>
  <c r="O274" i="6"/>
  <c r="P274" i="6" s="1"/>
  <c r="O275" i="6"/>
  <c r="P275" i="6" s="1"/>
  <c r="O276" i="6"/>
  <c r="P276" i="6" s="1"/>
  <c r="O277" i="6"/>
  <c r="P277" i="6" s="1"/>
  <c r="O278" i="6"/>
  <c r="P278" i="6" s="1"/>
  <c r="O279" i="6"/>
  <c r="P279" i="6"/>
  <c r="O280" i="6"/>
  <c r="P280" i="6" s="1"/>
  <c r="O281" i="6"/>
  <c r="P281" i="6"/>
  <c r="O282" i="6"/>
  <c r="P282" i="6" s="1"/>
  <c r="O283" i="6"/>
  <c r="P283" i="6"/>
  <c r="O284" i="6"/>
  <c r="P284" i="6" s="1"/>
  <c r="O285" i="6"/>
  <c r="P285" i="6" s="1"/>
  <c r="O286" i="6"/>
  <c r="P286" i="6" s="1"/>
  <c r="O287" i="6"/>
  <c r="P287" i="6"/>
  <c r="O288" i="6"/>
  <c r="P288" i="6"/>
  <c r="O289" i="6"/>
  <c r="P289" i="6" s="1"/>
  <c r="O290" i="6"/>
  <c r="P290" i="6" s="1"/>
  <c r="O291" i="6"/>
  <c r="P291" i="6" s="1"/>
  <c r="O292" i="6"/>
  <c r="P292" i="6"/>
  <c r="O293" i="6"/>
  <c r="P293" i="6" s="1"/>
  <c r="O294" i="6"/>
  <c r="P294" i="6" s="1"/>
  <c r="O295" i="6"/>
  <c r="P295" i="6" s="1"/>
  <c r="O296" i="6"/>
  <c r="P296" i="6" s="1"/>
  <c r="O297" i="6"/>
  <c r="P297" i="6"/>
  <c r="O298" i="6"/>
  <c r="P298" i="6" s="1"/>
  <c r="O299" i="6"/>
  <c r="P299" i="6" s="1"/>
  <c r="O300" i="6"/>
  <c r="P300" i="6" s="1"/>
  <c r="O301" i="6"/>
  <c r="P301" i="6"/>
  <c r="O302" i="6"/>
  <c r="P302" i="6" s="1"/>
  <c r="O303" i="6"/>
  <c r="P303" i="6" s="1"/>
  <c r="O304" i="6"/>
  <c r="P304" i="6" s="1"/>
  <c r="O305" i="6"/>
  <c r="P305" i="6" s="1"/>
  <c r="O306" i="6"/>
  <c r="P306" i="6" s="1"/>
  <c r="O307" i="6"/>
  <c r="P307" i="6" s="1"/>
  <c r="O308" i="6"/>
  <c r="P308" i="6" s="1"/>
  <c r="O309" i="6"/>
  <c r="P309" i="6" s="1"/>
  <c r="O310" i="6"/>
  <c r="P310" i="6" s="1"/>
  <c r="O311" i="6"/>
  <c r="P311" i="6"/>
  <c r="O312" i="6"/>
  <c r="P312" i="6" s="1"/>
  <c r="O313" i="6"/>
  <c r="P313" i="6" s="1"/>
  <c r="O314" i="6"/>
  <c r="P314" i="6" s="1"/>
  <c r="O315" i="6"/>
  <c r="P315" i="6"/>
  <c r="O316" i="6"/>
  <c r="P316" i="6" s="1"/>
  <c r="O317" i="6"/>
  <c r="P317" i="6" s="1"/>
  <c r="O318" i="6"/>
  <c r="P318" i="6" s="1"/>
  <c r="O319" i="6"/>
  <c r="P319" i="6" s="1"/>
  <c r="O320" i="6"/>
  <c r="P320" i="6"/>
  <c r="O321" i="6"/>
  <c r="P321" i="6" s="1"/>
  <c r="O322" i="6"/>
  <c r="P322" i="6" s="1"/>
  <c r="O323" i="6"/>
  <c r="P323" i="6" s="1"/>
  <c r="O324" i="6"/>
  <c r="P324" i="6"/>
  <c r="O325" i="6"/>
  <c r="P325" i="6" s="1"/>
  <c r="O326" i="6"/>
  <c r="P326" i="6" s="1"/>
  <c r="O327" i="6"/>
  <c r="P327" i="6" s="1"/>
  <c r="O328" i="6"/>
  <c r="P328" i="6" s="1"/>
  <c r="O329" i="6"/>
  <c r="P329" i="6"/>
  <c r="O330" i="6"/>
  <c r="P330" i="6" s="1"/>
  <c r="O331" i="6"/>
  <c r="P331" i="6" s="1"/>
  <c r="O332" i="6"/>
  <c r="P332" i="6" s="1"/>
  <c r="O333" i="6"/>
  <c r="P333" i="6"/>
  <c r="O334" i="6"/>
  <c r="P334" i="6" s="1"/>
  <c r="O335" i="6"/>
  <c r="P335" i="6" s="1"/>
  <c r="O336" i="6"/>
  <c r="P336" i="6" s="1"/>
  <c r="O337" i="6"/>
  <c r="P337" i="6" s="1"/>
  <c r="O338" i="6"/>
  <c r="P338" i="6" s="1"/>
  <c r="O339" i="6"/>
  <c r="P339" i="6" s="1"/>
  <c r="O340" i="6"/>
  <c r="P340" i="6" s="1"/>
  <c r="O341" i="6"/>
  <c r="P341" i="6" s="1"/>
  <c r="O342" i="6"/>
  <c r="P342" i="6" s="1"/>
  <c r="O343" i="6"/>
  <c r="P343" i="6"/>
  <c r="O344" i="6"/>
  <c r="P344" i="6" s="1"/>
  <c r="O345" i="6"/>
  <c r="P345" i="6" s="1"/>
  <c r="O346" i="6"/>
  <c r="P346" i="6" s="1"/>
  <c r="O347" i="6"/>
  <c r="P347" i="6"/>
  <c r="O348" i="6"/>
  <c r="P348" i="6" s="1"/>
  <c r="O349" i="6"/>
  <c r="P349" i="6" s="1"/>
  <c r="O350" i="6"/>
  <c r="P350" i="6" s="1"/>
  <c r="O351" i="6"/>
  <c r="P351" i="6" s="1"/>
  <c r="O352" i="6"/>
  <c r="P352" i="6"/>
  <c r="O353" i="6"/>
  <c r="P353" i="6" s="1"/>
  <c r="O354" i="6"/>
  <c r="P354" i="6" s="1"/>
  <c r="O355" i="6"/>
  <c r="P355" i="6"/>
  <c r="O356" i="6"/>
  <c r="P356" i="6"/>
  <c r="O357" i="6"/>
  <c r="P357" i="6" s="1"/>
  <c r="O358" i="6"/>
  <c r="P358" i="6" s="1"/>
  <c r="O359" i="6"/>
  <c r="P359" i="6" s="1"/>
  <c r="O360" i="6"/>
  <c r="P360" i="6" s="1"/>
  <c r="O361" i="6"/>
  <c r="P361" i="6"/>
  <c r="O362" i="6"/>
  <c r="P362" i="6" s="1"/>
  <c r="O363" i="6"/>
  <c r="P363" i="6" s="1"/>
  <c r="O364" i="6"/>
  <c r="P364" i="6"/>
  <c r="O365" i="6"/>
  <c r="P365" i="6"/>
  <c r="O366" i="6"/>
  <c r="P366" i="6" s="1"/>
  <c r="O367" i="6"/>
  <c r="P367" i="6" s="1"/>
  <c r="O368" i="6"/>
  <c r="P368" i="6" s="1"/>
  <c r="O369" i="6"/>
  <c r="P369" i="6" s="1"/>
  <c r="O370" i="6"/>
  <c r="P370" i="6" s="1"/>
  <c r="O371" i="6"/>
  <c r="P371" i="6" s="1"/>
  <c r="O372" i="6"/>
  <c r="P372" i="6" s="1"/>
  <c r="O373" i="6"/>
  <c r="P373" i="6"/>
  <c r="O374" i="6"/>
  <c r="P374" i="6" s="1"/>
  <c r="O375" i="6"/>
  <c r="P375" i="6"/>
  <c r="O376" i="6"/>
  <c r="P376" i="6" s="1"/>
  <c r="O377" i="6"/>
  <c r="P377" i="6" s="1"/>
  <c r="O378" i="6"/>
  <c r="P378" i="6" s="1"/>
  <c r="O379" i="6"/>
  <c r="P379" i="6"/>
  <c r="O380" i="6"/>
  <c r="P380" i="6" s="1"/>
  <c r="O381" i="6"/>
  <c r="P381" i="6" s="1"/>
  <c r="O382" i="6"/>
  <c r="P382" i="6" s="1"/>
  <c r="O383" i="6"/>
  <c r="P383" i="6" s="1"/>
  <c r="O384" i="6"/>
  <c r="P384" i="6"/>
  <c r="O385" i="6"/>
  <c r="P385" i="6" s="1"/>
  <c r="O386" i="6"/>
  <c r="P386" i="6" s="1"/>
  <c r="O387" i="6"/>
  <c r="P387" i="6" s="1"/>
  <c r="O388" i="6"/>
  <c r="P388" i="6"/>
  <c r="O389" i="6"/>
  <c r="P389" i="6" s="1"/>
  <c r="O390" i="6"/>
  <c r="P390" i="6" s="1"/>
  <c r="O391" i="6"/>
  <c r="P391" i="6" s="1"/>
  <c r="O392" i="6"/>
  <c r="P392" i="6" s="1"/>
  <c r="O393" i="6"/>
  <c r="P393" i="6"/>
  <c r="O394" i="6"/>
  <c r="P394" i="6" s="1"/>
  <c r="O395" i="6"/>
  <c r="P395" i="6" s="1"/>
  <c r="O396" i="6"/>
  <c r="P396" i="6" s="1"/>
  <c r="O397" i="6"/>
  <c r="P397" i="6"/>
  <c r="O398" i="6"/>
  <c r="P398" i="6" s="1"/>
  <c r="O399" i="6"/>
  <c r="P399" i="6" s="1"/>
  <c r="O400" i="6"/>
  <c r="P400" i="6" s="1"/>
  <c r="O401" i="6"/>
  <c r="P401" i="6" s="1"/>
  <c r="O402" i="6"/>
  <c r="P402" i="6" s="1"/>
  <c r="O403" i="6"/>
  <c r="P403" i="6" s="1"/>
  <c r="O404" i="6"/>
  <c r="P404" i="6" s="1"/>
  <c r="O405" i="6"/>
  <c r="P405" i="6" s="1"/>
  <c r="O406" i="6"/>
  <c r="P406" i="6" s="1"/>
  <c r="O407" i="6"/>
  <c r="P407" i="6"/>
  <c r="O408" i="6"/>
  <c r="P408" i="6" s="1"/>
  <c r="O409" i="6"/>
  <c r="P409" i="6" s="1"/>
  <c r="O410" i="6"/>
  <c r="P410" i="6" s="1"/>
  <c r="O411" i="6"/>
  <c r="P411" i="6"/>
  <c r="O412" i="6"/>
  <c r="P412" i="6" s="1"/>
  <c r="O413" i="6"/>
  <c r="P413" i="6" s="1"/>
  <c r="O414" i="6"/>
  <c r="P414" i="6" s="1"/>
  <c r="O415" i="6"/>
  <c r="P415" i="6" s="1"/>
  <c r="O416" i="6"/>
  <c r="P416" i="6"/>
  <c r="O417" i="6"/>
  <c r="P417" i="6" s="1"/>
  <c r="O418" i="6"/>
  <c r="P418" i="6" s="1"/>
  <c r="O419" i="6"/>
  <c r="P419" i="6" s="1"/>
  <c r="O420" i="6"/>
  <c r="P420" i="6"/>
  <c r="O421" i="6"/>
  <c r="P421" i="6" s="1"/>
  <c r="O422" i="6"/>
  <c r="P422" i="6" s="1"/>
  <c r="O423" i="6"/>
  <c r="P423" i="6" s="1"/>
  <c r="O424" i="6"/>
  <c r="P424" i="6" s="1"/>
  <c r="O425" i="6"/>
  <c r="P425" i="6"/>
  <c r="O426" i="6"/>
  <c r="P426" i="6" s="1"/>
  <c r="O427" i="6"/>
  <c r="P427" i="6" s="1"/>
  <c r="O428" i="6"/>
  <c r="P428" i="6" s="1"/>
  <c r="O429" i="6"/>
  <c r="P429" i="6"/>
  <c r="O430" i="6"/>
  <c r="P430" i="6" s="1"/>
  <c r="O431" i="6"/>
  <c r="P431" i="6" s="1"/>
  <c r="O432" i="6"/>
  <c r="P432" i="6" s="1"/>
  <c r="O433" i="6"/>
  <c r="P433" i="6" s="1"/>
  <c r="O434" i="6"/>
  <c r="P434" i="6" s="1"/>
  <c r="O435" i="6"/>
  <c r="P435" i="6" s="1"/>
  <c r="O436" i="6"/>
  <c r="P436" i="6" s="1"/>
  <c r="O437" i="6"/>
  <c r="P437" i="6" s="1"/>
  <c r="O438" i="6"/>
  <c r="P438" i="6" s="1"/>
  <c r="O439" i="6"/>
  <c r="P439" i="6"/>
  <c r="O440" i="6"/>
  <c r="P440" i="6" s="1"/>
  <c r="O441" i="6"/>
  <c r="P441" i="6" s="1"/>
  <c r="O442" i="6"/>
  <c r="P442" i="6" s="1"/>
  <c r="O443" i="6"/>
  <c r="P443" i="6"/>
  <c r="O444" i="6"/>
  <c r="P444" i="6" s="1"/>
  <c r="O445" i="6"/>
  <c r="P445" i="6" s="1"/>
  <c r="O446" i="6"/>
  <c r="P446" i="6" s="1"/>
  <c r="O447" i="6"/>
  <c r="P447" i="6" s="1"/>
  <c r="O448" i="6"/>
  <c r="P448" i="6"/>
  <c r="O449" i="6"/>
  <c r="P449" i="6" s="1"/>
  <c r="O450" i="6"/>
  <c r="P450" i="6" s="1"/>
  <c r="O451" i="6"/>
  <c r="P451" i="6" s="1"/>
  <c r="O452" i="6"/>
  <c r="P452" i="6"/>
  <c r="O453" i="6"/>
  <c r="P453" i="6" s="1"/>
  <c r="O454" i="6"/>
  <c r="P454" i="6" s="1"/>
  <c r="O455" i="6"/>
  <c r="P455" i="6" s="1"/>
  <c r="O456" i="6"/>
  <c r="P456" i="6" s="1"/>
  <c r="O457" i="6"/>
  <c r="P457" i="6"/>
  <c r="O458" i="6"/>
  <c r="P458" i="6" s="1"/>
  <c r="O459" i="6"/>
  <c r="P459" i="6" s="1"/>
  <c r="O460" i="6"/>
  <c r="P460" i="6" s="1"/>
  <c r="O461" i="6"/>
  <c r="P461" i="6"/>
  <c r="O462" i="6"/>
  <c r="P462" i="6" s="1"/>
  <c r="O463" i="6"/>
  <c r="P463" i="6" s="1"/>
  <c r="O464" i="6"/>
  <c r="P464" i="6" s="1"/>
  <c r="O465" i="6"/>
  <c r="P465" i="6" s="1"/>
  <c r="O466" i="6"/>
  <c r="P466" i="6" s="1"/>
  <c r="O467" i="6"/>
  <c r="P467" i="6" s="1"/>
  <c r="O468" i="6"/>
  <c r="P468" i="6" s="1"/>
  <c r="O469" i="6"/>
  <c r="P469" i="6" s="1"/>
  <c r="O470" i="6"/>
  <c r="P470" i="6" s="1"/>
  <c r="O471" i="6"/>
  <c r="P471" i="6"/>
  <c r="O472" i="6"/>
  <c r="P472" i="6" s="1"/>
  <c r="O473" i="6"/>
  <c r="P473" i="6" s="1"/>
  <c r="O474" i="6"/>
  <c r="P474" i="6" s="1"/>
  <c r="O475" i="6"/>
  <c r="P475" i="6"/>
  <c r="O476" i="6"/>
  <c r="P476" i="6" s="1"/>
  <c r="O477" i="6"/>
  <c r="P477" i="6" s="1"/>
  <c r="O478" i="6"/>
  <c r="P478" i="6" s="1"/>
  <c r="O479" i="6"/>
  <c r="P479" i="6" s="1"/>
  <c r="O480" i="6"/>
  <c r="P480" i="6"/>
  <c r="O481" i="6"/>
  <c r="P481" i="6" s="1"/>
  <c r="O482" i="6"/>
  <c r="P482" i="6" s="1"/>
  <c r="O483" i="6"/>
  <c r="P483" i="6" s="1"/>
  <c r="O484" i="6"/>
  <c r="P484" i="6"/>
  <c r="O485" i="6"/>
  <c r="P485" i="6" s="1"/>
  <c r="O486" i="6"/>
  <c r="P486" i="6" s="1"/>
  <c r="O487" i="6"/>
  <c r="P487" i="6" s="1"/>
  <c r="O488" i="6"/>
  <c r="P488" i="6" s="1"/>
  <c r="O489" i="6"/>
  <c r="P489" i="6"/>
  <c r="O490" i="6"/>
  <c r="P490" i="6" s="1"/>
  <c r="O491" i="6"/>
  <c r="P491" i="6" s="1"/>
  <c r="O492" i="6"/>
  <c r="P492" i="6" s="1"/>
  <c r="O493" i="6"/>
  <c r="P493" i="6"/>
  <c r="O494" i="6"/>
  <c r="P494" i="6" s="1"/>
  <c r="O495" i="6"/>
  <c r="P495" i="6" s="1"/>
  <c r="O496" i="6"/>
  <c r="P496" i="6" s="1"/>
  <c r="O497" i="6"/>
  <c r="P497" i="6" s="1"/>
  <c r="O498" i="6"/>
  <c r="P498" i="6" s="1"/>
  <c r="O499" i="6"/>
  <c r="P499" i="6" s="1"/>
  <c r="O500" i="6"/>
  <c r="P500" i="6" s="1"/>
  <c r="O501" i="6"/>
  <c r="P501" i="6" s="1"/>
  <c r="O502" i="6"/>
  <c r="P502" i="6" s="1"/>
  <c r="O503" i="6"/>
  <c r="P503" i="6"/>
  <c r="O504" i="6"/>
  <c r="P504" i="6" s="1"/>
  <c r="O505" i="6"/>
  <c r="P505" i="6" s="1"/>
  <c r="O506" i="6"/>
  <c r="P506" i="6" s="1"/>
  <c r="O507" i="6"/>
  <c r="P507" i="6"/>
  <c r="O508" i="6"/>
  <c r="P508" i="6" s="1"/>
  <c r="O509" i="6"/>
  <c r="P509" i="6" s="1"/>
  <c r="O510" i="6"/>
  <c r="P510" i="6" s="1"/>
  <c r="O511" i="6"/>
  <c r="P511" i="6" s="1"/>
  <c r="O512" i="6"/>
  <c r="P512" i="6"/>
  <c r="O513" i="6"/>
  <c r="P513" i="6" s="1"/>
  <c r="O514" i="6"/>
  <c r="P514" i="6" s="1"/>
  <c r="O515" i="6"/>
  <c r="P515" i="6"/>
  <c r="O516" i="6"/>
  <c r="P516" i="6"/>
  <c r="O517" i="6"/>
  <c r="P517" i="6" s="1"/>
  <c r="O518" i="6"/>
  <c r="P518" i="6" s="1"/>
  <c r="O519" i="6"/>
  <c r="P519" i="6" s="1"/>
  <c r="O520" i="6"/>
  <c r="P520" i="6" s="1"/>
  <c r="O521" i="6"/>
  <c r="P521" i="6"/>
  <c r="O522" i="6"/>
  <c r="P522" i="6" s="1"/>
  <c r="O523" i="6"/>
  <c r="P523" i="6" s="1"/>
  <c r="O524" i="6"/>
  <c r="P524" i="6" s="1"/>
  <c r="O525" i="6"/>
  <c r="P525" i="6"/>
  <c r="O526" i="6"/>
  <c r="P526" i="6" s="1"/>
  <c r="O527" i="6"/>
  <c r="P527" i="6" s="1"/>
  <c r="O528" i="6"/>
  <c r="P528" i="6" s="1"/>
  <c r="O84" i="6"/>
  <c r="P84" i="6" s="1"/>
  <c r="O85" i="6"/>
  <c r="P85" i="6" s="1"/>
  <c r="O5" i="6"/>
  <c r="O6" i="6"/>
  <c r="P6" i="6" s="1"/>
  <c r="O7" i="6"/>
  <c r="P7" i="6" s="1"/>
  <c r="O8" i="6"/>
  <c r="P8" i="6" s="1"/>
  <c r="O9" i="6"/>
  <c r="P9" i="6" s="1"/>
  <c r="O10" i="6"/>
  <c r="P10" i="6" s="1"/>
  <c r="O11" i="6"/>
  <c r="P11" i="6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 s="1"/>
  <c r="O46" i="6"/>
  <c r="P46" i="6" s="1"/>
  <c r="O47" i="6"/>
  <c r="P47" i="6" s="1"/>
  <c r="O48" i="6"/>
  <c r="P48" i="6" s="1"/>
  <c r="O49" i="6"/>
  <c r="P49" i="6" s="1"/>
  <c r="O50" i="6"/>
  <c r="P50" i="6" s="1"/>
  <c r="O51" i="6"/>
  <c r="P51" i="6" s="1"/>
  <c r="O52" i="6"/>
  <c r="P52" i="6" s="1"/>
  <c r="O53" i="6"/>
  <c r="P53" i="6" s="1"/>
  <c r="O54" i="6"/>
  <c r="P54" i="6" s="1"/>
  <c r="O55" i="6"/>
  <c r="P55" i="6" s="1"/>
  <c r="O56" i="6"/>
  <c r="P56" i="6" s="1"/>
  <c r="O57" i="6"/>
  <c r="P57" i="6" s="1"/>
  <c r="O58" i="6"/>
  <c r="P58" i="6" s="1"/>
  <c r="O59" i="6"/>
  <c r="P59" i="6"/>
  <c r="O60" i="6"/>
  <c r="P60" i="6" s="1"/>
  <c r="O61" i="6"/>
  <c r="P61" i="6" s="1"/>
  <c r="O62" i="6"/>
  <c r="P62" i="6" s="1"/>
  <c r="O63" i="6"/>
  <c r="P63" i="6" s="1"/>
  <c r="O64" i="6"/>
  <c r="P64" i="6" s="1"/>
  <c r="O65" i="6"/>
  <c r="P65" i="6" s="1"/>
  <c r="O66" i="6"/>
  <c r="P66" i="6" s="1"/>
  <c r="O67" i="6"/>
  <c r="P67" i="6" s="1"/>
  <c r="O68" i="6"/>
  <c r="P68" i="6" s="1"/>
  <c r="O69" i="6"/>
  <c r="P69" i="6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Q4" i="7"/>
  <c r="D500" i="7" s="1"/>
  <c r="D69" i="7" l="1"/>
  <c r="D189" i="7"/>
  <c r="D125" i="7"/>
  <c r="D61" i="7"/>
  <c r="D524" i="7"/>
  <c r="D197" i="7"/>
  <c r="F197" i="7" s="1"/>
  <c r="D245" i="7"/>
  <c r="F245" i="7" s="1"/>
  <c r="D181" i="7"/>
  <c r="F181" i="7" s="1"/>
  <c r="D117" i="7"/>
  <c r="D53" i="7"/>
  <c r="D516" i="7"/>
  <c r="D133" i="7"/>
  <c r="D237" i="7"/>
  <c r="D173" i="7"/>
  <c r="D109" i="7"/>
  <c r="F109" i="7" s="1"/>
  <c r="D45" i="7"/>
  <c r="F45" i="7" s="1"/>
  <c r="D508" i="7"/>
  <c r="D532" i="7"/>
  <c r="D229" i="7"/>
  <c r="D165" i="7"/>
  <c r="D101" i="7"/>
  <c r="D37" i="7"/>
  <c r="F37" i="7" s="1"/>
  <c r="D255" i="7"/>
  <c r="F255" i="7" s="1"/>
  <c r="D256" i="7"/>
  <c r="F256" i="7" s="1"/>
  <c r="D264" i="7"/>
  <c r="D272" i="7"/>
  <c r="D257" i="7"/>
  <c r="D265" i="7"/>
  <c r="D273" i="7"/>
  <c r="D258" i="7"/>
  <c r="F258" i="7" s="1"/>
  <c r="D266" i="7"/>
  <c r="F266" i="7" s="1"/>
  <c r="D274" i="7"/>
  <c r="F274" i="7" s="1"/>
  <c r="D282" i="7"/>
  <c r="D290" i="7"/>
  <c r="D298" i="7"/>
  <c r="D306" i="7"/>
  <c r="D314" i="7"/>
  <c r="D322" i="7"/>
  <c r="F322" i="7" s="1"/>
  <c r="D251" i="7"/>
  <c r="F251" i="7" s="1"/>
  <c r="D259" i="7"/>
  <c r="F259" i="7" s="1"/>
  <c r="D267" i="7"/>
  <c r="D275" i="7"/>
  <c r="D283" i="7"/>
  <c r="D291" i="7"/>
  <c r="D299" i="7"/>
  <c r="D307" i="7"/>
  <c r="F307" i="7" s="1"/>
  <c r="D315" i="7"/>
  <c r="F315" i="7" s="1"/>
  <c r="D323" i="7"/>
  <c r="F323" i="7" s="1"/>
  <c r="D252" i="7"/>
  <c r="D253" i="7"/>
  <c r="D261" i="7"/>
  <c r="D269" i="7"/>
  <c r="D277" i="7"/>
  <c r="D285" i="7"/>
  <c r="F285" i="7" s="1"/>
  <c r="D293" i="7"/>
  <c r="D301" i="7"/>
  <c r="F301" i="7" s="1"/>
  <c r="D309" i="7"/>
  <c r="D317" i="7"/>
  <c r="D325" i="7"/>
  <c r="D270" i="7"/>
  <c r="D286" i="7"/>
  <c r="D297" i="7"/>
  <c r="F297" i="7" s="1"/>
  <c r="D311" i="7"/>
  <c r="F311" i="7" s="1"/>
  <c r="D324" i="7"/>
  <c r="F324" i="7" s="1"/>
  <c r="D333" i="7"/>
  <c r="D341" i="7"/>
  <c r="D349" i="7"/>
  <c r="D357" i="7"/>
  <c r="D365" i="7"/>
  <c r="D373" i="7"/>
  <c r="F373" i="7" s="1"/>
  <c r="D381" i="7"/>
  <c r="F381" i="7" s="1"/>
  <c r="D389" i="7"/>
  <c r="F389" i="7" s="1"/>
  <c r="D397" i="7"/>
  <c r="D405" i="7"/>
  <c r="D413" i="7"/>
  <c r="D421" i="7"/>
  <c r="D429" i="7"/>
  <c r="D437" i="7"/>
  <c r="F437" i="7" s="1"/>
  <c r="D445" i="7"/>
  <c r="F445" i="7" s="1"/>
  <c r="D453" i="7"/>
  <c r="F453" i="7" s="1"/>
  <c r="D461" i="7"/>
  <c r="F461" i="7" s="1"/>
  <c r="D469" i="7"/>
  <c r="D477" i="7"/>
  <c r="D485" i="7"/>
  <c r="D493" i="7"/>
  <c r="D501" i="7"/>
  <c r="F501" i="7" s="1"/>
  <c r="D509" i="7"/>
  <c r="F509" i="7" s="1"/>
  <c r="D517" i="7"/>
  <c r="F517" i="7" s="1"/>
  <c r="D525" i="7"/>
  <c r="D533" i="7"/>
  <c r="F533" i="7" s="1"/>
  <c r="D14" i="7"/>
  <c r="D22" i="7"/>
  <c r="D30" i="7"/>
  <c r="D38" i="7"/>
  <c r="F38" i="7" s="1"/>
  <c r="D46" i="7"/>
  <c r="F46" i="7" s="1"/>
  <c r="D54" i="7"/>
  <c r="F54" i="7" s="1"/>
  <c r="D62" i="7"/>
  <c r="D70" i="7"/>
  <c r="D78" i="7"/>
  <c r="D86" i="7"/>
  <c r="D94" i="7"/>
  <c r="D102" i="7"/>
  <c r="F102" i="7" s="1"/>
  <c r="D110" i="7"/>
  <c r="F110" i="7" s="1"/>
  <c r="D118" i="7"/>
  <c r="F118" i="7" s="1"/>
  <c r="D126" i="7"/>
  <c r="D134" i="7"/>
  <c r="D142" i="7"/>
  <c r="D150" i="7"/>
  <c r="D158" i="7"/>
  <c r="D166" i="7"/>
  <c r="F166" i="7" s="1"/>
  <c r="D174" i="7"/>
  <c r="F174" i="7" s="1"/>
  <c r="D182" i="7"/>
  <c r="F182" i="7" s="1"/>
  <c r="D190" i="7"/>
  <c r="D198" i="7"/>
  <c r="D206" i="7"/>
  <c r="D214" i="7"/>
  <c r="D222" i="7"/>
  <c r="D230" i="7"/>
  <c r="F230" i="7" s="1"/>
  <c r="D238" i="7"/>
  <c r="F238" i="7" s="1"/>
  <c r="D246" i="7"/>
  <c r="F246" i="7" s="1"/>
  <c r="D271" i="7"/>
  <c r="D287" i="7"/>
  <c r="D300" i="7"/>
  <c r="D312" i="7"/>
  <c r="D326" i="7"/>
  <c r="D334" i="7"/>
  <c r="F334" i="7" s="1"/>
  <c r="D342" i="7"/>
  <c r="F342" i="7" s="1"/>
  <c r="D350" i="7"/>
  <c r="F350" i="7" s="1"/>
  <c r="D358" i="7"/>
  <c r="D366" i="7"/>
  <c r="D374" i="7"/>
  <c r="D382" i="7"/>
  <c r="D390" i="7"/>
  <c r="D398" i="7"/>
  <c r="F398" i="7" s="1"/>
  <c r="D406" i="7"/>
  <c r="F406" i="7" s="1"/>
  <c r="D414" i="7"/>
  <c r="F414" i="7" s="1"/>
  <c r="D422" i="7"/>
  <c r="D430" i="7"/>
  <c r="D438" i="7"/>
  <c r="D446" i="7"/>
  <c r="D454" i="7"/>
  <c r="D462" i="7"/>
  <c r="F462" i="7" s="1"/>
  <c r="D470" i="7"/>
  <c r="F470" i="7" s="1"/>
  <c r="D478" i="7"/>
  <c r="F478" i="7" s="1"/>
  <c r="D486" i="7"/>
  <c r="D494" i="7"/>
  <c r="D502" i="7"/>
  <c r="D510" i="7"/>
  <c r="D518" i="7"/>
  <c r="D526" i="7"/>
  <c r="F526" i="7" s="1"/>
  <c r="D534" i="7"/>
  <c r="F534" i="7" s="1"/>
  <c r="D15" i="7"/>
  <c r="F15" i="7" s="1"/>
  <c r="D23" i="7"/>
  <c r="D31" i="7"/>
  <c r="D39" i="7"/>
  <c r="D47" i="7"/>
  <c r="D55" i="7"/>
  <c r="D63" i="7"/>
  <c r="F63" i="7" s="1"/>
  <c r="D71" i="7"/>
  <c r="F71" i="7" s="1"/>
  <c r="D79" i="7"/>
  <c r="F79" i="7" s="1"/>
  <c r="D87" i="7"/>
  <c r="D95" i="7"/>
  <c r="D103" i="7"/>
  <c r="D111" i="7"/>
  <c r="D119" i="7"/>
  <c r="D127" i="7"/>
  <c r="F127" i="7" s="1"/>
  <c r="D135" i="7"/>
  <c r="F135" i="7" s="1"/>
  <c r="D143" i="7"/>
  <c r="F143" i="7" s="1"/>
  <c r="D151" i="7"/>
  <c r="D159" i="7"/>
  <c r="D167" i="7"/>
  <c r="D175" i="7"/>
  <c r="D183" i="7"/>
  <c r="D191" i="7"/>
  <c r="F191" i="7" s="1"/>
  <c r="D199" i="7"/>
  <c r="F199" i="7" s="1"/>
  <c r="D207" i="7"/>
  <c r="F207" i="7" s="1"/>
  <c r="D215" i="7"/>
  <c r="D223" i="7"/>
  <c r="D231" i="7"/>
  <c r="D239" i="7"/>
  <c r="D247" i="7"/>
  <c r="D396" i="7"/>
  <c r="F396" i="7" s="1"/>
  <c r="D276" i="7"/>
  <c r="F276" i="7" s="1"/>
  <c r="D288" i="7"/>
  <c r="F288" i="7" s="1"/>
  <c r="D302" i="7"/>
  <c r="D313" i="7"/>
  <c r="D327" i="7"/>
  <c r="D335" i="7"/>
  <c r="D343" i="7"/>
  <c r="D351" i="7"/>
  <c r="F351" i="7" s="1"/>
  <c r="D359" i="7"/>
  <c r="F359" i="7" s="1"/>
  <c r="D367" i="7"/>
  <c r="F367" i="7" s="1"/>
  <c r="D375" i="7"/>
  <c r="D383" i="7"/>
  <c r="D391" i="7"/>
  <c r="D399" i="7"/>
  <c r="D407" i="7"/>
  <c r="D415" i="7"/>
  <c r="F415" i="7" s="1"/>
  <c r="D423" i="7"/>
  <c r="F423" i="7" s="1"/>
  <c r="D431" i="7"/>
  <c r="F431" i="7" s="1"/>
  <c r="D439" i="7"/>
  <c r="D447" i="7"/>
  <c r="D455" i="7"/>
  <c r="D463" i="7"/>
  <c r="D471" i="7"/>
  <c r="D479" i="7"/>
  <c r="F479" i="7" s="1"/>
  <c r="D487" i="7"/>
  <c r="F487" i="7" s="1"/>
  <c r="D495" i="7"/>
  <c r="F495" i="7" s="1"/>
  <c r="D503" i="7"/>
  <c r="D511" i="7"/>
  <c r="D519" i="7"/>
  <c r="D527" i="7"/>
  <c r="D535" i="7"/>
  <c r="F535" i="7" s="1"/>
  <c r="D16" i="7"/>
  <c r="F16" i="7" s="1"/>
  <c r="D24" i="7"/>
  <c r="F24" i="7" s="1"/>
  <c r="D32" i="7"/>
  <c r="F32" i="7" s="1"/>
  <c r="D40" i="7"/>
  <c r="D48" i="7"/>
  <c r="D56" i="7"/>
  <c r="D64" i="7"/>
  <c r="D72" i="7"/>
  <c r="D80" i="7"/>
  <c r="F80" i="7" s="1"/>
  <c r="D88" i="7"/>
  <c r="F88" i="7" s="1"/>
  <c r="D96" i="7"/>
  <c r="F96" i="7" s="1"/>
  <c r="D104" i="7"/>
  <c r="D112" i="7"/>
  <c r="D120" i="7"/>
  <c r="D128" i="7"/>
  <c r="D136" i="7"/>
  <c r="D144" i="7"/>
  <c r="F144" i="7" s="1"/>
  <c r="D152" i="7"/>
  <c r="F152" i="7" s="1"/>
  <c r="D160" i="7"/>
  <c r="F160" i="7" s="1"/>
  <c r="D168" i="7"/>
  <c r="D176" i="7"/>
  <c r="D184" i="7"/>
  <c r="D192" i="7"/>
  <c r="D200" i="7"/>
  <c r="D208" i="7"/>
  <c r="F208" i="7" s="1"/>
  <c r="D216" i="7"/>
  <c r="F216" i="7" s="1"/>
  <c r="D224" i="7"/>
  <c r="F224" i="7" s="1"/>
  <c r="D232" i="7"/>
  <c r="D240" i="7"/>
  <c r="D248" i="7"/>
  <c r="D404" i="7"/>
  <c r="D254" i="7"/>
  <c r="D278" i="7"/>
  <c r="F278" i="7" s="1"/>
  <c r="D289" i="7"/>
  <c r="F289" i="7" s="1"/>
  <c r="D303" i="7"/>
  <c r="F303" i="7" s="1"/>
  <c r="D316" i="7"/>
  <c r="D328" i="7"/>
  <c r="D336" i="7"/>
  <c r="D344" i="7"/>
  <c r="D352" i="7"/>
  <c r="D360" i="7"/>
  <c r="F360" i="7" s="1"/>
  <c r="D368" i="7"/>
  <c r="D376" i="7"/>
  <c r="F376" i="7" s="1"/>
  <c r="D384" i="7"/>
  <c r="D392" i="7"/>
  <c r="D400" i="7"/>
  <c r="D408" i="7"/>
  <c r="D416" i="7"/>
  <c r="D424" i="7"/>
  <c r="F424" i="7" s="1"/>
  <c r="D432" i="7"/>
  <c r="F432" i="7" s="1"/>
  <c r="D440" i="7"/>
  <c r="F440" i="7" s="1"/>
  <c r="D448" i="7"/>
  <c r="D456" i="7"/>
  <c r="D464" i="7"/>
  <c r="D472" i="7"/>
  <c r="D480" i="7"/>
  <c r="D488" i="7"/>
  <c r="F488" i="7" s="1"/>
  <c r="D496" i="7"/>
  <c r="F496" i="7" s="1"/>
  <c r="D504" i="7"/>
  <c r="F504" i="7" s="1"/>
  <c r="D512" i="7"/>
  <c r="D520" i="7"/>
  <c r="D528" i="7"/>
  <c r="D536" i="7"/>
  <c r="F536" i="7" s="1"/>
  <c r="D17" i="7"/>
  <c r="D25" i="7"/>
  <c r="F25" i="7" s="1"/>
  <c r="D33" i="7"/>
  <c r="F33" i="7" s="1"/>
  <c r="D41" i="7"/>
  <c r="F41" i="7" s="1"/>
  <c r="D49" i="7"/>
  <c r="F49" i="7" s="1"/>
  <c r="D57" i="7"/>
  <c r="D65" i="7"/>
  <c r="D73" i="7"/>
  <c r="D81" i="7"/>
  <c r="D89" i="7"/>
  <c r="F89" i="7" s="1"/>
  <c r="D97" i="7"/>
  <c r="F97" i="7" s="1"/>
  <c r="D105" i="7"/>
  <c r="F105" i="7" s="1"/>
  <c r="D113" i="7"/>
  <c r="F113" i="7" s="1"/>
  <c r="D121" i="7"/>
  <c r="D129" i="7"/>
  <c r="D137" i="7"/>
  <c r="D145" i="7"/>
  <c r="D153" i="7"/>
  <c r="F153" i="7" s="1"/>
  <c r="D161" i="7"/>
  <c r="F161" i="7" s="1"/>
  <c r="D169" i="7"/>
  <c r="F169" i="7" s="1"/>
  <c r="D177" i="7"/>
  <c r="F177" i="7" s="1"/>
  <c r="D185" i="7"/>
  <c r="D193" i="7"/>
  <c r="D201" i="7"/>
  <c r="D209" i="7"/>
  <c r="D217" i="7"/>
  <c r="F217" i="7" s="1"/>
  <c r="D225" i="7"/>
  <c r="F225" i="7" s="1"/>
  <c r="D233" i="7"/>
  <c r="F233" i="7" s="1"/>
  <c r="D241" i="7"/>
  <c r="F241" i="7" s="1"/>
  <c r="D249" i="7"/>
  <c r="D162" i="7"/>
  <c r="D194" i="7"/>
  <c r="D210" i="7"/>
  <c r="D226" i="7"/>
  <c r="F226" i="7" s="1"/>
  <c r="D242" i="7"/>
  <c r="F242" i="7" s="1"/>
  <c r="D420" i="7"/>
  <c r="F420" i="7" s="1"/>
  <c r="D260" i="7"/>
  <c r="D279" i="7"/>
  <c r="D292" i="7"/>
  <c r="D304" i="7"/>
  <c r="D318" i="7"/>
  <c r="D329" i="7"/>
  <c r="F329" i="7" s="1"/>
  <c r="D337" i="7"/>
  <c r="F337" i="7" s="1"/>
  <c r="D345" i="7"/>
  <c r="F345" i="7" s="1"/>
  <c r="D353" i="7"/>
  <c r="D361" i="7"/>
  <c r="D369" i="7"/>
  <c r="D377" i="7"/>
  <c r="D385" i="7"/>
  <c r="D393" i="7"/>
  <c r="F393" i="7" s="1"/>
  <c r="D401" i="7"/>
  <c r="F401" i="7" s="1"/>
  <c r="D409" i="7"/>
  <c r="F409" i="7" s="1"/>
  <c r="D417" i="7"/>
  <c r="D425" i="7"/>
  <c r="D433" i="7"/>
  <c r="D441" i="7"/>
  <c r="D449" i="7"/>
  <c r="D457" i="7"/>
  <c r="F457" i="7" s="1"/>
  <c r="D465" i="7"/>
  <c r="F465" i="7" s="1"/>
  <c r="D473" i="7"/>
  <c r="F473" i="7" s="1"/>
  <c r="D481" i="7"/>
  <c r="D489" i="7"/>
  <c r="D497" i="7"/>
  <c r="D505" i="7"/>
  <c r="D513" i="7"/>
  <c r="D521" i="7"/>
  <c r="F521" i="7" s="1"/>
  <c r="D529" i="7"/>
  <c r="F529" i="7" s="1"/>
  <c r="D10" i="7"/>
  <c r="F10" i="7" s="1"/>
  <c r="D18" i="7"/>
  <c r="D26" i="7"/>
  <c r="D34" i="7"/>
  <c r="D42" i="7"/>
  <c r="D50" i="7"/>
  <c r="D58" i="7"/>
  <c r="D66" i="7"/>
  <c r="F66" i="7" s="1"/>
  <c r="D74" i="7"/>
  <c r="F74" i="7" s="1"/>
  <c r="D82" i="7"/>
  <c r="D90" i="7"/>
  <c r="D98" i="7"/>
  <c r="D106" i="7"/>
  <c r="D114" i="7"/>
  <c r="D122" i="7"/>
  <c r="F122" i="7" s="1"/>
  <c r="D130" i="7"/>
  <c r="F130" i="7" s="1"/>
  <c r="D138" i="7"/>
  <c r="F138" i="7" s="1"/>
  <c r="D146" i="7"/>
  <c r="D154" i="7"/>
  <c r="D170" i="7"/>
  <c r="D178" i="7"/>
  <c r="D186" i="7"/>
  <c r="D202" i="7"/>
  <c r="F202" i="7" s="1"/>
  <c r="D218" i="7"/>
  <c r="F218" i="7" s="1"/>
  <c r="D234" i="7"/>
  <c r="F234" i="7" s="1"/>
  <c r="D250" i="7"/>
  <c r="D428" i="7"/>
  <c r="D262" i="7"/>
  <c r="D280" i="7"/>
  <c r="D294" i="7"/>
  <c r="D305" i="7"/>
  <c r="F305" i="7" s="1"/>
  <c r="D319" i="7"/>
  <c r="F319" i="7" s="1"/>
  <c r="D330" i="7"/>
  <c r="F330" i="7" s="1"/>
  <c r="D338" i="7"/>
  <c r="F338" i="7" s="1"/>
  <c r="D346" i="7"/>
  <c r="D354" i="7"/>
  <c r="D362" i="7"/>
  <c r="D370" i="7"/>
  <c r="D378" i="7"/>
  <c r="F378" i="7" s="1"/>
  <c r="D386" i="7"/>
  <c r="F386" i="7" s="1"/>
  <c r="D394" i="7"/>
  <c r="F394" i="7" s="1"/>
  <c r="D402" i="7"/>
  <c r="F402" i="7" s="1"/>
  <c r="D410" i="7"/>
  <c r="D418" i="7"/>
  <c r="D426" i="7"/>
  <c r="D434" i="7"/>
  <c r="D442" i="7"/>
  <c r="D450" i="7"/>
  <c r="F450" i="7" s="1"/>
  <c r="D458" i="7"/>
  <c r="F458" i="7" s="1"/>
  <c r="D466" i="7"/>
  <c r="F466" i="7" s="1"/>
  <c r="D474" i="7"/>
  <c r="D482" i="7"/>
  <c r="D490" i="7"/>
  <c r="F490" i="7" s="1"/>
  <c r="D498" i="7"/>
  <c r="D506" i="7"/>
  <c r="F506" i="7" s="1"/>
  <c r="D514" i="7"/>
  <c r="F514" i="7" s="1"/>
  <c r="D522" i="7"/>
  <c r="F522" i="7" s="1"/>
  <c r="D530" i="7"/>
  <c r="F530" i="7" s="1"/>
  <c r="D11" i="7"/>
  <c r="D19" i="7"/>
  <c r="D27" i="7"/>
  <c r="F27" i="7" s="1"/>
  <c r="D35" i="7"/>
  <c r="D43" i="7"/>
  <c r="F43" i="7" s="1"/>
  <c r="D51" i="7"/>
  <c r="F51" i="7" s="1"/>
  <c r="D59" i="7"/>
  <c r="F59" i="7" s="1"/>
  <c r="D67" i="7"/>
  <c r="D75" i="7"/>
  <c r="D83" i="7"/>
  <c r="D91" i="7"/>
  <c r="F91" i="7" s="1"/>
  <c r="D99" i="7"/>
  <c r="D107" i="7"/>
  <c r="F107" i="7" s="1"/>
  <c r="D115" i="7"/>
  <c r="F115" i="7" s="1"/>
  <c r="D123" i="7"/>
  <c r="F123" i="7" s="1"/>
  <c r="D131" i="7"/>
  <c r="D139" i="7"/>
  <c r="D147" i="7"/>
  <c r="D155" i="7"/>
  <c r="F155" i="7" s="1"/>
  <c r="D163" i="7"/>
  <c r="D171" i="7"/>
  <c r="F171" i="7" s="1"/>
  <c r="D179" i="7"/>
  <c r="F179" i="7" s="1"/>
  <c r="D187" i="7"/>
  <c r="F187" i="7" s="1"/>
  <c r="D195" i="7"/>
  <c r="D203" i="7"/>
  <c r="D211" i="7"/>
  <c r="D219" i="7"/>
  <c r="F219" i="7" s="1"/>
  <c r="D227" i="7"/>
  <c r="D235" i="7"/>
  <c r="D243" i="7"/>
  <c r="F243" i="7" s="1"/>
  <c r="D9" i="7"/>
  <c r="D268" i="7"/>
  <c r="D296" i="7"/>
  <c r="D321" i="7"/>
  <c r="D340" i="7"/>
  <c r="F340" i="7" s="1"/>
  <c r="D356" i="7"/>
  <c r="D372" i="7"/>
  <c r="F372" i="7" s="1"/>
  <c r="D412" i="7"/>
  <c r="D444" i="7"/>
  <c r="F444" i="7" s="1"/>
  <c r="D460" i="7"/>
  <c r="F460" i="7" s="1"/>
  <c r="D263" i="7"/>
  <c r="D281" i="7"/>
  <c r="D295" i="7"/>
  <c r="F295" i="7" s="1"/>
  <c r="D308" i="7"/>
  <c r="D320" i="7"/>
  <c r="F320" i="7" s="1"/>
  <c r="D331" i="7"/>
  <c r="F331" i="7" s="1"/>
  <c r="D339" i="7"/>
  <c r="F339" i="7" s="1"/>
  <c r="D347" i="7"/>
  <c r="F347" i="7" s="1"/>
  <c r="D355" i="7"/>
  <c r="D363" i="7"/>
  <c r="D371" i="7"/>
  <c r="F371" i="7" s="1"/>
  <c r="D379" i="7"/>
  <c r="D387" i="7"/>
  <c r="F387" i="7" s="1"/>
  <c r="D395" i="7"/>
  <c r="F395" i="7" s="1"/>
  <c r="D403" i="7"/>
  <c r="F403" i="7" s="1"/>
  <c r="D411" i="7"/>
  <c r="F411" i="7" s="1"/>
  <c r="D419" i="7"/>
  <c r="D427" i="7"/>
  <c r="D435" i="7"/>
  <c r="F435" i="7" s="1"/>
  <c r="D443" i="7"/>
  <c r="D451" i="7"/>
  <c r="D459" i="7"/>
  <c r="F459" i="7" s="1"/>
  <c r="D467" i="7"/>
  <c r="F467" i="7" s="1"/>
  <c r="D475" i="7"/>
  <c r="F475" i="7" s="1"/>
  <c r="D483" i="7"/>
  <c r="D491" i="7"/>
  <c r="D499" i="7"/>
  <c r="F499" i="7" s="1"/>
  <c r="D507" i="7"/>
  <c r="D515" i="7"/>
  <c r="F515" i="7" s="1"/>
  <c r="D523" i="7"/>
  <c r="F523" i="7" s="1"/>
  <c r="D531" i="7"/>
  <c r="F531" i="7" s="1"/>
  <c r="D12" i="7"/>
  <c r="F12" i="7" s="1"/>
  <c r="D20" i="7"/>
  <c r="D28" i="7"/>
  <c r="D36" i="7"/>
  <c r="F36" i="7" s="1"/>
  <c r="D44" i="7"/>
  <c r="D52" i="7"/>
  <c r="F52" i="7" s="1"/>
  <c r="D60" i="7"/>
  <c r="F60" i="7" s="1"/>
  <c r="D68" i="7"/>
  <c r="F68" i="7" s="1"/>
  <c r="D76" i="7"/>
  <c r="F76" i="7" s="1"/>
  <c r="D84" i="7"/>
  <c r="D92" i="7"/>
  <c r="D100" i="7"/>
  <c r="F100" i="7" s="1"/>
  <c r="D108" i="7"/>
  <c r="D116" i="7"/>
  <c r="F116" i="7" s="1"/>
  <c r="D124" i="7"/>
  <c r="F124" i="7" s="1"/>
  <c r="D132" i="7"/>
  <c r="F132" i="7" s="1"/>
  <c r="D140" i="7"/>
  <c r="F140" i="7" s="1"/>
  <c r="D148" i="7"/>
  <c r="D156" i="7"/>
  <c r="D164" i="7"/>
  <c r="D172" i="7"/>
  <c r="D180" i="7"/>
  <c r="F180" i="7" s="1"/>
  <c r="D188" i="7"/>
  <c r="F188" i="7" s="1"/>
  <c r="D196" i="7"/>
  <c r="F196" i="7" s="1"/>
  <c r="D204" i="7"/>
  <c r="F204" i="7" s="1"/>
  <c r="D212" i="7"/>
  <c r="D220" i="7"/>
  <c r="D228" i="7"/>
  <c r="F228" i="7" s="1"/>
  <c r="D236" i="7"/>
  <c r="D244" i="7"/>
  <c r="F244" i="7" s="1"/>
  <c r="D284" i="7"/>
  <c r="F284" i="7" s="1"/>
  <c r="D310" i="7"/>
  <c r="F310" i="7" s="1"/>
  <c r="D332" i="7"/>
  <c r="F332" i="7" s="1"/>
  <c r="D348" i="7"/>
  <c r="D364" i="7"/>
  <c r="D380" i="7"/>
  <c r="D388" i="7"/>
  <c r="D436" i="7"/>
  <c r="F436" i="7" s="1"/>
  <c r="D452" i="7"/>
  <c r="F452" i="7" s="1"/>
  <c r="D468" i="7"/>
  <c r="F468" i="7" s="1"/>
  <c r="D157" i="7"/>
  <c r="F157" i="7" s="1"/>
  <c r="D93" i="7"/>
  <c r="D492" i="7"/>
  <c r="D221" i="7"/>
  <c r="F221" i="7" s="1"/>
  <c r="D29" i="7"/>
  <c r="D213" i="7"/>
  <c r="F213" i="7" s="1"/>
  <c r="D149" i="7"/>
  <c r="F149" i="7" s="1"/>
  <c r="D85" i="7"/>
  <c r="F85" i="7" s="1"/>
  <c r="D21" i="7"/>
  <c r="F21" i="7" s="1"/>
  <c r="D484" i="7"/>
  <c r="D205" i="7"/>
  <c r="D141" i="7"/>
  <c r="F141" i="7" s="1"/>
  <c r="D77" i="7"/>
  <c r="D13" i="7"/>
  <c r="F13" i="7" s="1"/>
  <c r="D476" i="7"/>
  <c r="F476" i="7" s="1"/>
  <c r="F9" i="7"/>
  <c r="P5" i="6"/>
  <c r="F469" i="7"/>
  <c r="F525" i="7"/>
  <c r="F493" i="7"/>
  <c r="F485" i="7"/>
  <c r="F477" i="7"/>
  <c r="F429" i="7"/>
  <c r="F14" i="7"/>
  <c r="F18" i="7"/>
  <c r="F22" i="7"/>
  <c r="F26" i="7"/>
  <c r="F30" i="7"/>
  <c r="F34" i="7"/>
  <c r="F42" i="7"/>
  <c r="F50" i="7"/>
  <c r="F58" i="7"/>
  <c r="F62" i="7"/>
  <c r="F70" i="7"/>
  <c r="F78" i="7"/>
  <c r="F82" i="7"/>
  <c r="F86" i="7"/>
  <c r="F90" i="7"/>
  <c r="F94" i="7"/>
  <c r="F98" i="7"/>
  <c r="F106" i="7"/>
  <c r="F114" i="7"/>
  <c r="F126" i="7"/>
  <c r="F134" i="7"/>
  <c r="F142" i="7"/>
  <c r="F146" i="7"/>
  <c r="F150" i="7"/>
  <c r="F154" i="7"/>
  <c r="F158" i="7"/>
  <c r="F162" i="7"/>
  <c r="F170" i="7"/>
  <c r="F11" i="7"/>
  <c r="F19" i="7"/>
  <c r="F23" i="7"/>
  <c r="F31" i="7"/>
  <c r="F35" i="7"/>
  <c r="F39" i="7"/>
  <c r="F47" i="7"/>
  <c r="F55" i="7"/>
  <c r="F67" i="7"/>
  <c r="F75" i="7"/>
  <c r="F83" i="7"/>
  <c r="F87" i="7"/>
  <c r="F95" i="7"/>
  <c r="F99" i="7"/>
  <c r="F103" i="7"/>
  <c r="F111" i="7"/>
  <c r="F119" i="7"/>
  <c r="F131" i="7"/>
  <c r="F139" i="7"/>
  <c r="F147" i="7"/>
  <c r="F151" i="7"/>
  <c r="F159" i="7"/>
  <c r="F163" i="7"/>
  <c r="F167" i="7"/>
  <c r="F175" i="7"/>
  <c r="F183" i="7"/>
  <c r="F195" i="7"/>
  <c r="F203" i="7"/>
  <c r="F211" i="7"/>
  <c r="F215" i="7"/>
  <c r="F223" i="7"/>
  <c r="F227" i="7"/>
  <c r="F231" i="7"/>
  <c r="F235" i="7"/>
  <c r="F239" i="7"/>
  <c r="F247" i="7"/>
  <c r="F263" i="7"/>
  <c r="F267" i="7"/>
  <c r="F271" i="7"/>
  <c r="F275" i="7"/>
  <c r="F279" i="7"/>
  <c r="F283" i="7"/>
  <c r="F287" i="7"/>
  <c r="F291" i="7"/>
  <c r="F299" i="7"/>
  <c r="F20" i="7"/>
  <c r="F28" i="7"/>
  <c r="F40" i="7"/>
  <c r="F44" i="7"/>
  <c r="F48" i="7"/>
  <c r="F56" i="7"/>
  <c r="F64" i="7"/>
  <c r="F17" i="7"/>
  <c r="F29" i="7"/>
  <c r="F53" i="7"/>
  <c r="F57" i="7"/>
  <c r="F61" i="7"/>
  <c r="F65" i="7"/>
  <c r="F69" i="7"/>
  <c r="F73" i="7"/>
  <c r="F77" i="7"/>
  <c r="F81" i="7"/>
  <c r="F93" i="7"/>
  <c r="F101" i="7"/>
  <c r="F117" i="7"/>
  <c r="F121" i="7"/>
  <c r="F125" i="7"/>
  <c r="F129" i="7"/>
  <c r="F133" i="7"/>
  <c r="F137" i="7"/>
  <c r="F145" i="7"/>
  <c r="F165" i="7"/>
  <c r="F173" i="7"/>
  <c r="F185" i="7"/>
  <c r="F189" i="7"/>
  <c r="F193" i="7"/>
  <c r="F201" i="7"/>
  <c r="F205" i="7"/>
  <c r="F209" i="7"/>
  <c r="F229" i="7"/>
  <c r="F237" i="7"/>
  <c r="F249" i="7"/>
  <c r="F253" i="7"/>
  <c r="F257" i="7"/>
  <c r="F261" i="7"/>
  <c r="F265" i="7"/>
  <c r="F269" i="7"/>
  <c r="F273" i="7"/>
  <c r="F277" i="7"/>
  <c r="F281" i="7"/>
  <c r="F293" i="7"/>
  <c r="F309" i="7"/>
  <c r="F313" i="7"/>
  <c r="F317" i="7"/>
  <c r="F84" i="7"/>
  <c r="F148" i="7"/>
  <c r="F164" i="7"/>
  <c r="F176" i="7"/>
  <c r="F184" i="7"/>
  <c r="F192" i="7"/>
  <c r="F200" i="7"/>
  <c r="F232" i="7"/>
  <c r="F240" i="7"/>
  <c r="F248" i="7"/>
  <c r="F264" i="7"/>
  <c r="F272" i="7"/>
  <c r="F280" i="7"/>
  <c r="F296" i="7"/>
  <c r="F304" i="7"/>
  <c r="F312" i="7"/>
  <c r="F327" i="7"/>
  <c r="F335" i="7"/>
  <c r="F343" i="7"/>
  <c r="F72" i="7"/>
  <c r="F104" i="7"/>
  <c r="F120" i="7"/>
  <c r="F136" i="7"/>
  <c r="F168" i="7"/>
  <c r="F178" i="7"/>
  <c r="F186" i="7"/>
  <c r="F194" i="7"/>
  <c r="F210" i="7"/>
  <c r="F250" i="7"/>
  <c r="F282" i="7"/>
  <c r="F290" i="7"/>
  <c r="F298" i="7"/>
  <c r="F306" i="7"/>
  <c r="F314" i="7"/>
  <c r="F328" i="7"/>
  <c r="F336" i="7"/>
  <c r="F344" i="7"/>
  <c r="F348" i="7"/>
  <c r="F352" i="7"/>
  <c r="F356" i="7"/>
  <c r="F364" i="7"/>
  <c r="F368" i="7"/>
  <c r="F380" i="7"/>
  <c r="F384" i="7"/>
  <c r="F388" i="7"/>
  <c r="F392" i="7"/>
  <c r="F400" i="7"/>
  <c r="F404" i="7"/>
  <c r="F408" i="7"/>
  <c r="F412" i="7"/>
  <c r="F416" i="7"/>
  <c r="F428" i="7"/>
  <c r="F448" i="7"/>
  <c r="F456" i="7"/>
  <c r="F464" i="7"/>
  <c r="F472" i="7"/>
  <c r="F480" i="7"/>
  <c r="F484" i="7"/>
  <c r="F492" i="7"/>
  <c r="F500" i="7"/>
  <c r="F508" i="7"/>
  <c r="F512" i="7"/>
  <c r="F516" i="7"/>
  <c r="F520" i="7"/>
  <c r="F524" i="7"/>
  <c r="F528" i="7"/>
  <c r="F532" i="7"/>
  <c r="F92" i="7"/>
  <c r="F108" i="7"/>
  <c r="F156" i="7"/>
  <c r="F172" i="7"/>
  <c r="F212" i="7"/>
  <c r="F220" i="7"/>
  <c r="F236" i="7"/>
  <c r="F252" i="7"/>
  <c r="F260" i="7"/>
  <c r="F112" i="7"/>
  <c r="F128" i="7"/>
  <c r="F190" i="7"/>
  <c r="F198" i="7"/>
  <c r="F206" i="7"/>
  <c r="F214" i="7"/>
  <c r="F222" i="7"/>
  <c r="F254" i="7"/>
  <c r="F262" i="7"/>
  <c r="F270" i="7"/>
  <c r="F286" i="7"/>
  <c r="F294" i="7"/>
  <c r="F302" i="7"/>
  <c r="F318" i="7"/>
  <c r="F326" i="7"/>
  <c r="F346" i="7"/>
  <c r="F354" i="7"/>
  <c r="F358" i="7"/>
  <c r="F362" i="7"/>
  <c r="F366" i="7"/>
  <c r="F370" i="7"/>
  <c r="F374" i="7"/>
  <c r="F382" i="7"/>
  <c r="F390" i="7"/>
  <c r="F410" i="7"/>
  <c r="F418" i="7"/>
  <c r="F422" i="7"/>
  <c r="F426" i="7"/>
  <c r="F430" i="7"/>
  <c r="F434" i="7"/>
  <c r="F438" i="7"/>
  <c r="F442" i="7"/>
  <c r="F446" i="7"/>
  <c r="F454" i="7"/>
  <c r="F474" i="7"/>
  <c r="F482" i="7"/>
  <c r="F486" i="7"/>
  <c r="F494" i="7"/>
  <c r="F498" i="7"/>
  <c r="F502" i="7"/>
  <c r="F510" i="7"/>
  <c r="F518" i="7"/>
  <c r="F527" i="7"/>
  <c r="F519" i="7"/>
  <c r="F511" i="7"/>
  <c r="F503" i="7"/>
  <c r="F471" i="7"/>
  <c r="F463" i="7"/>
  <c r="F455" i="7"/>
  <c r="F447" i="7"/>
  <c r="F439" i="7"/>
  <c r="F407" i="7"/>
  <c r="F399" i="7"/>
  <c r="F391" i="7"/>
  <c r="F383" i="7"/>
  <c r="F375" i="7"/>
  <c r="F321" i="7"/>
  <c r="F292" i="7"/>
  <c r="F421" i="7"/>
  <c r="F413" i="7"/>
  <c r="F405" i="7"/>
  <c r="F397" i="7"/>
  <c r="F365" i="7"/>
  <c r="F357" i="7"/>
  <c r="F349" i="7"/>
  <c r="F333" i="7"/>
  <c r="F316" i="7"/>
  <c r="F507" i="7"/>
  <c r="F491" i="7"/>
  <c r="F483" i="7"/>
  <c r="F451" i="7"/>
  <c r="F443" i="7"/>
  <c r="F427" i="7"/>
  <c r="F419" i="7"/>
  <c r="F379" i="7"/>
  <c r="F363" i="7"/>
  <c r="F355" i="7"/>
  <c r="F308" i="7"/>
  <c r="F513" i="7"/>
  <c r="F505" i="7"/>
  <c r="F497" i="7"/>
  <c r="F489" i="7"/>
  <c r="F481" i="7"/>
  <c r="F449" i="7"/>
  <c r="F441" i="7"/>
  <c r="F433" i="7"/>
  <c r="F425" i="7"/>
  <c r="F417" i="7"/>
  <c r="F385" i="7"/>
  <c r="F377" i="7"/>
  <c r="F369" i="7"/>
  <c r="F361" i="7"/>
  <c r="F353" i="7"/>
  <c r="F341" i="7"/>
  <c r="F325" i="7"/>
  <c r="F300" i="7"/>
  <c r="F268" i="7"/>
  <c r="R16" i="5"/>
  <c r="S18" i="5"/>
  <c r="S17" i="5"/>
  <c r="G476" i="7" l="1"/>
  <c r="G523" i="7"/>
  <c r="G459" i="7"/>
  <c r="G319" i="7"/>
  <c r="G526" i="7"/>
  <c r="G410" i="7"/>
  <c r="G47" i="7"/>
  <c r="G260" i="7"/>
  <c r="G192" i="7"/>
  <c r="G284" i="7"/>
  <c r="G179" i="7"/>
  <c r="G386" i="7"/>
  <c r="G218" i="7"/>
  <c r="G130" i="7"/>
  <c r="G66" i="7"/>
  <c r="G529" i="7"/>
  <c r="G337" i="7"/>
  <c r="G242" i="7"/>
  <c r="G225" i="7"/>
  <c r="G161" i="7"/>
  <c r="G97" i="7"/>
  <c r="G33" i="7"/>
  <c r="G289" i="7"/>
  <c r="G216" i="7"/>
  <c r="G88" i="7"/>
  <c r="G24" i="7"/>
  <c r="G487" i="7"/>
  <c r="G423" i="7"/>
  <c r="G359" i="7"/>
  <c r="G276" i="7"/>
  <c r="G199" i="7"/>
  <c r="G135" i="7"/>
  <c r="G71" i="7"/>
  <c r="G470" i="7"/>
  <c r="G406" i="7"/>
  <c r="G342" i="7"/>
  <c r="G238" i="7"/>
  <c r="G174" i="7"/>
  <c r="G110" i="7"/>
  <c r="G46" i="7"/>
  <c r="G509" i="7"/>
  <c r="G445" i="7"/>
  <c r="G381" i="7"/>
  <c r="G315" i="7"/>
  <c r="G251" i="7"/>
  <c r="G255" i="7"/>
  <c r="G366" i="7"/>
  <c r="G389" i="7"/>
  <c r="G348" i="7"/>
  <c r="G124" i="7"/>
  <c r="G115" i="7"/>
  <c r="G325" i="7"/>
  <c r="G182" i="7"/>
  <c r="G79" i="7"/>
  <c r="G419" i="7"/>
  <c r="G415" i="7"/>
  <c r="G474" i="7"/>
  <c r="G430" i="7"/>
  <c r="G310" i="7"/>
  <c r="G246" i="7"/>
  <c r="G508" i="7"/>
  <c r="G336" i="7"/>
  <c r="G37" i="7"/>
  <c r="G111" i="7"/>
  <c r="G18" i="7"/>
  <c r="G517" i="7"/>
  <c r="G391" i="7"/>
  <c r="G28" i="7"/>
  <c r="G395" i="7"/>
  <c r="G380" i="7"/>
  <c r="G239" i="7"/>
  <c r="G188" i="7"/>
  <c r="G51" i="7"/>
  <c r="G465" i="7"/>
  <c r="G165" i="7"/>
  <c r="G353" i="7"/>
  <c r="G506" i="7"/>
  <c r="G236" i="7"/>
  <c r="G400" i="7"/>
  <c r="G72" i="7"/>
  <c r="G69" i="7"/>
  <c r="G271" i="7"/>
  <c r="G50" i="7"/>
  <c r="G141" i="7"/>
  <c r="G221" i="7"/>
  <c r="G228" i="7"/>
  <c r="G100" i="7"/>
  <c r="G36" i="7"/>
  <c r="G499" i="7"/>
  <c r="G435" i="7"/>
  <c r="G371" i="7"/>
  <c r="G295" i="7"/>
  <c r="G340" i="7"/>
  <c r="G219" i="7"/>
  <c r="G155" i="7"/>
  <c r="G91" i="7"/>
  <c r="G27" i="7"/>
  <c r="G490" i="7"/>
  <c r="G207" i="7"/>
  <c r="G398" i="7"/>
  <c r="G412" i="7"/>
  <c r="G60" i="7"/>
  <c r="G149" i="7"/>
  <c r="G331" i="7"/>
  <c r="G450" i="7"/>
  <c r="G308" i="7"/>
  <c r="G479" i="7"/>
  <c r="G481" i="7"/>
  <c r="G373" i="7"/>
  <c r="G462" i="7"/>
  <c r="G144" i="7"/>
  <c r="G92" i="7"/>
  <c r="G432" i="7"/>
  <c r="G368" i="7"/>
  <c r="G197" i="7"/>
  <c r="G355" i="7"/>
  <c r="G378" i="7"/>
  <c r="G346" i="7"/>
  <c r="G222" i="7"/>
  <c r="G186" i="7"/>
  <c r="G101" i="7"/>
  <c r="G303" i="7"/>
  <c r="G143" i="7"/>
  <c r="G82" i="7"/>
  <c r="G84" i="7"/>
  <c r="G181" i="7"/>
  <c r="G444" i="7"/>
  <c r="G452" i="7"/>
  <c r="G514" i="7"/>
  <c r="G401" i="7"/>
  <c r="G292" i="7"/>
  <c r="G256" i="7"/>
  <c r="G417" i="7"/>
  <c r="G351" i="7"/>
  <c r="G405" i="7"/>
  <c r="G519" i="7"/>
  <c r="G334" i="7"/>
  <c r="G286" i="7"/>
  <c r="G528" i="7"/>
  <c r="G496" i="7"/>
  <c r="G464" i="7"/>
  <c r="G229" i="7"/>
  <c r="G133" i="7"/>
  <c r="G175" i="7"/>
  <c r="G114" i="7"/>
  <c r="G442" i="7"/>
  <c r="G293" i="7"/>
  <c r="G483" i="7"/>
  <c r="G172" i="7"/>
  <c r="G243" i="7"/>
  <c r="G377" i="7"/>
  <c r="G441" i="7"/>
  <c r="G505" i="7"/>
  <c r="G316" i="7"/>
  <c r="G455" i="7"/>
  <c r="G494" i="7"/>
  <c r="G196" i="7"/>
  <c r="G314" i="7"/>
  <c r="G250" i="7"/>
  <c r="G261" i="7"/>
  <c r="G15" i="7"/>
  <c r="G146" i="7"/>
  <c r="G21" i="7"/>
  <c r="G157" i="7"/>
  <c r="G332" i="7"/>
  <c r="G204" i="7"/>
  <c r="G140" i="7"/>
  <c r="G76" i="7"/>
  <c r="G12" i="7"/>
  <c r="G475" i="7"/>
  <c r="G411" i="7"/>
  <c r="G347" i="7"/>
  <c r="G460" i="7"/>
  <c r="G530" i="7"/>
  <c r="G466" i="7"/>
  <c r="G402" i="7"/>
  <c r="G338" i="7"/>
  <c r="G241" i="7"/>
  <c r="G177" i="7"/>
  <c r="G113" i="7"/>
  <c r="G49" i="7"/>
  <c r="G461" i="7"/>
  <c r="G534" i="7"/>
  <c r="G361" i="7"/>
  <c r="G425" i="7"/>
  <c r="G489" i="7"/>
  <c r="G329" i="7"/>
  <c r="G403" i="7"/>
  <c r="G467" i="7"/>
  <c r="G531" i="7"/>
  <c r="G321" i="7"/>
  <c r="G399" i="7"/>
  <c r="G463" i="7"/>
  <c r="G527" i="7"/>
  <c r="G502" i="7"/>
  <c r="G438" i="7"/>
  <c r="G374" i="7"/>
  <c r="G302" i="7"/>
  <c r="G252" i="7"/>
  <c r="G504" i="7"/>
  <c r="G472" i="7"/>
  <c r="G440" i="7"/>
  <c r="G408" i="7"/>
  <c r="G376" i="7"/>
  <c r="G344" i="7"/>
  <c r="G306" i="7"/>
  <c r="G178" i="7"/>
  <c r="G312" i="7"/>
  <c r="G248" i="7"/>
  <c r="G184" i="7"/>
  <c r="G68" i="7"/>
  <c r="G257" i="7"/>
  <c r="G193" i="7"/>
  <c r="G129" i="7"/>
  <c r="G65" i="7"/>
  <c r="G56" i="7"/>
  <c r="G299" i="7"/>
  <c r="G267" i="7"/>
  <c r="G235" i="7"/>
  <c r="G203" i="7"/>
  <c r="G171" i="7"/>
  <c r="G139" i="7"/>
  <c r="G107" i="7"/>
  <c r="G75" i="7"/>
  <c r="G43" i="7"/>
  <c r="G11" i="7"/>
  <c r="G142" i="7"/>
  <c r="G78" i="7"/>
  <c r="G14" i="7"/>
  <c r="G369" i="7"/>
  <c r="G433" i="7"/>
  <c r="G497" i="7"/>
  <c r="G345" i="7"/>
  <c r="G397" i="7"/>
  <c r="G407" i="7"/>
  <c r="G471" i="7"/>
  <c r="G498" i="7"/>
  <c r="G434" i="7"/>
  <c r="G370" i="7"/>
  <c r="G294" i="7"/>
  <c r="G230" i="7"/>
  <c r="G160" i="7"/>
  <c r="G244" i="7"/>
  <c r="G180" i="7"/>
  <c r="G532" i="7"/>
  <c r="G500" i="7"/>
  <c r="G468" i="7"/>
  <c r="G436" i="7"/>
  <c r="G404" i="7"/>
  <c r="G372" i="7"/>
  <c r="G298" i="7"/>
  <c r="G234" i="7"/>
  <c r="G168" i="7"/>
  <c r="G343" i="7"/>
  <c r="G304" i="7"/>
  <c r="G240" i="7"/>
  <c r="G176" i="7"/>
  <c r="G317" i="7"/>
  <c r="G285" i="7"/>
  <c r="G253" i="7"/>
  <c r="G189" i="7"/>
  <c r="G125" i="7"/>
  <c r="G93" i="7"/>
  <c r="G61" i="7"/>
  <c r="G29" i="7"/>
  <c r="G52" i="7"/>
  <c r="G20" i="7"/>
  <c r="G263" i="7"/>
  <c r="G231" i="7"/>
  <c r="G167" i="7"/>
  <c r="G103" i="7"/>
  <c r="G39" i="7"/>
  <c r="G170" i="7"/>
  <c r="G138" i="7"/>
  <c r="G106" i="7"/>
  <c r="G74" i="7"/>
  <c r="G42" i="7"/>
  <c r="G10" i="7"/>
  <c r="G493" i="7"/>
  <c r="G535" i="7"/>
  <c r="G536" i="7"/>
  <c r="G226" i="7"/>
  <c r="G339" i="7"/>
  <c r="G296" i="7"/>
  <c r="G164" i="7"/>
  <c r="G281" i="7"/>
  <c r="G217" i="7"/>
  <c r="G153" i="7"/>
  <c r="G89" i="7"/>
  <c r="G25" i="7"/>
  <c r="G16" i="7"/>
  <c r="G291" i="7"/>
  <c r="G227" i="7"/>
  <c r="G163" i="7"/>
  <c r="G99" i="7"/>
  <c r="G67" i="7"/>
  <c r="G166" i="7"/>
  <c r="G102" i="7"/>
  <c r="G38" i="7"/>
  <c r="G525" i="7"/>
  <c r="G268" i="7"/>
  <c r="G385" i="7"/>
  <c r="G449" i="7"/>
  <c r="G513" i="7"/>
  <c r="G363" i="7"/>
  <c r="G427" i="7"/>
  <c r="G491" i="7"/>
  <c r="G333" i="7"/>
  <c r="G413" i="7"/>
  <c r="G522" i="7"/>
  <c r="G458" i="7"/>
  <c r="G426" i="7"/>
  <c r="G394" i="7"/>
  <c r="G362" i="7"/>
  <c r="G330" i="7"/>
  <c r="G278" i="7"/>
  <c r="G214" i="7"/>
  <c r="G128" i="7"/>
  <c r="G156" i="7"/>
  <c r="G524" i="7"/>
  <c r="G492" i="7"/>
  <c r="G428" i="7"/>
  <c r="G396" i="7"/>
  <c r="G364" i="7"/>
  <c r="G282" i="7"/>
  <c r="G136" i="7"/>
  <c r="G335" i="7"/>
  <c r="G288" i="7"/>
  <c r="G224" i="7"/>
  <c r="G148" i="7"/>
  <c r="G309" i="7"/>
  <c r="G277" i="7"/>
  <c r="G245" i="7"/>
  <c r="G213" i="7"/>
  <c r="G117" i="7"/>
  <c r="G85" i="7"/>
  <c r="G53" i="7"/>
  <c r="G44" i="7"/>
  <c r="G287" i="7"/>
  <c r="G223" i="7"/>
  <c r="G191" i="7"/>
  <c r="G159" i="7"/>
  <c r="G127" i="7"/>
  <c r="G95" i="7"/>
  <c r="G63" i="7"/>
  <c r="G31" i="7"/>
  <c r="G162" i="7"/>
  <c r="G98" i="7"/>
  <c r="G34" i="7"/>
  <c r="G429" i="7"/>
  <c r="G469" i="7"/>
  <c r="G290" i="7"/>
  <c r="G152" i="7"/>
  <c r="G232" i="7"/>
  <c r="G313" i="7"/>
  <c r="G249" i="7"/>
  <c r="G185" i="7"/>
  <c r="G121" i="7"/>
  <c r="G57" i="7"/>
  <c r="G48" i="7"/>
  <c r="G259" i="7"/>
  <c r="G195" i="7"/>
  <c r="G131" i="7"/>
  <c r="G35" i="7"/>
  <c r="G134" i="7"/>
  <c r="G70" i="7"/>
  <c r="G501" i="7"/>
  <c r="G300" i="7"/>
  <c r="G393" i="7"/>
  <c r="G457" i="7"/>
  <c r="G521" i="7"/>
  <c r="G349" i="7"/>
  <c r="G421" i="7"/>
  <c r="G367" i="7"/>
  <c r="G431" i="7"/>
  <c r="G495" i="7"/>
  <c r="G518" i="7"/>
  <c r="G486" i="7"/>
  <c r="G454" i="7"/>
  <c r="G422" i="7"/>
  <c r="G390" i="7"/>
  <c r="G358" i="7"/>
  <c r="G326" i="7"/>
  <c r="G270" i="7"/>
  <c r="G206" i="7"/>
  <c r="G112" i="7"/>
  <c r="G220" i="7"/>
  <c r="G520" i="7"/>
  <c r="G488" i="7"/>
  <c r="G456" i="7"/>
  <c r="G424" i="7"/>
  <c r="G392" i="7"/>
  <c r="G360" i="7"/>
  <c r="G328" i="7"/>
  <c r="G274" i="7"/>
  <c r="G210" i="7"/>
  <c r="G120" i="7"/>
  <c r="G280" i="7"/>
  <c r="G132" i="7"/>
  <c r="G305" i="7"/>
  <c r="G273" i="7"/>
  <c r="G209" i="7"/>
  <c r="G145" i="7"/>
  <c r="G81" i="7"/>
  <c r="G17" i="7"/>
  <c r="G40" i="7"/>
  <c r="G283" i="7"/>
  <c r="G187" i="7"/>
  <c r="G123" i="7"/>
  <c r="G59" i="7"/>
  <c r="G158" i="7"/>
  <c r="G126" i="7"/>
  <c r="G94" i="7"/>
  <c r="G62" i="7"/>
  <c r="G30" i="7"/>
  <c r="G477" i="7"/>
  <c r="G533" i="7"/>
  <c r="G443" i="7"/>
  <c r="G357" i="7"/>
  <c r="G375" i="7"/>
  <c r="G503" i="7"/>
  <c r="G482" i="7"/>
  <c r="G322" i="7"/>
  <c r="G198" i="7"/>
  <c r="G96" i="7"/>
  <c r="G484" i="7"/>
  <c r="G356" i="7"/>
  <c r="G266" i="7"/>
  <c r="G104" i="7"/>
  <c r="G327" i="7"/>
  <c r="G116" i="7"/>
  <c r="G269" i="7"/>
  <c r="G205" i="7"/>
  <c r="G109" i="7"/>
  <c r="G77" i="7"/>
  <c r="G13" i="7"/>
  <c r="G279" i="7"/>
  <c r="G215" i="7"/>
  <c r="G151" i="7"/>
  <c r="G87" i="7"/>
  <c r="G23" i="7"/>
  <c r="G90" i="7"/>
  <c r="G58" i="7"/>
  <c r="G453" i="7"/>
  <c r="G379" i="7"/>
  <c r="G507" i="7"/>
  <c r="G437" i="7"/>
  <c r="G439" i="7"/>
  <c r="G418" i="7"/>
  <c r="G354" i="7"/>
  <c r="G262" i="7"/>
  <c r="G212" i="7"/>
  <c r="G516" i="7"/>
  <c r="G420" i="7"/>
  <c r="G388" i="7"/>
  <c r="G324" i="7"/>
  <c r="G202" i="7"/>
  <c r="G272" i="7"/>
  <c r="G208" i="7"/>
  <c r="G301" i="7"/>
  <c r="G237" i="7"/>
  <c r="G173" i="7"/>
  <c r="G45" i="7"/>
  <c r="G311" i="7"/>
  <c r="G247" i="7"/>
  <c r="G183" i="7"/>
  <c r="G119" i="7"/>
  <c r="G55" i="7"/>
  <c r="G154" i="7"/>
  <c r="G122" i="7"/>
  <c r="G26" i="7"/>
  <c r="G341" i="7"/>
  <c r="G409" i="7"/>
  <c r="G473" i="7"/>
  <c r="G387" i="7"/>
  <c r="G451" i="7"/>
  <c r="G515" i="7"/>
  <c r="G365" i="7"/>
  <c r="G383" i="7"/>
  <c r="G447" i="7"/>
  <c r="G511" i="7"/>
  <c r="G510" i="7"/>
  <c r="G478" i="7"/>
  <c r="G446" i="7"/>
  <c r="G414" i="7"/>
  <c r="G382" i="7"/>
  <c r="G350" i="7"/>
  <c r="G318" i="7"/>
  <c r="G254" i="7"/>
  <c r="G190" i="7"/>
  <c r="G80" i="7"/>
  <c r="G108" i="7"/>
  <c r="G512" i="7"/>
  <c r="G480" i="7"/>
  <c r="G448" i="7"/>
  <c r="G416" i="7"/>
  <c r="G384" i="7"/>
  <c r="G352" i="7"/>
  <c r="G320" i="7"/>
  <c r="G258" i="7"/>
  <c r="G194" i="7"/>
  <c r="G323" i="7"/>
  <c r="G264" i="7"/>
  <c r="G200" i="7"/>
  <c r="G297" i="7"/>
  <c r="G265" i="7"/>
  <c r="G233" i="7"/>
  <c r="G201" i="7"/>
  <c r="G169" i="7"/>
  <c r="G137" i="7"/>
  <c r="G105" i="7"/>
  <c r="G73" i="7"/>
  <c r="G41" i="7"/>
  <c r="G64" i="7"/>
  <c r="G32" i="7"/>
  <c r="G307" i="7"/>
  <c r="G275" i="7"/>
  <c r="G211" i="7"/>
  <c r="G147" i="7"/>
  <c r="G83" i="7"/>
  <c r="G19" i="7"/>
  <c r="G150" i="7"/>
  <c r="G118" i="7"/>
  <c r="G86" i="7"/>
  <c r="G54" i="7"/>
  <c r="G22" i="7"/>
  <c r="G485" i="7"/>
  <c r="G9" i="7"/>
  <c r="V12" i="1"/>
  <c r="W14" i="1"/>
  <c r="D18" i="5" s="1"/>
  <c r="F18" i="5" s="1"/>
  <c r="W20" i="1"/>
  <c r="D24" i="5" s="1"/>
  <c r="F24" i="5" s="1"/>
  <c r="W23" i="1"/>
  <c r="W34" i="1"/>
  <c r="W39" i="1"/>
  <c r="V43" i="1"/>
  <c r="W50" i="1"/>
  <c r="W51" i="1"/>
  <c r="V59" i="1"/>
  <c r="V60" i="1"/>
  <c r="W67" i="1"/>
  <c r="W68" i="1"/>
  <c r="D72" i="5" s="1"/>
  <c r="F72" i="5" s="1"/>
  <c r="V76" i="1"/>
  <c r="W78" i="1"/>
  <c r="D82" i="5" s="1"/>
  <c r="F82" i="5" s="1"/>
  <c r="W84" i="1"/>
  <c r="D88" i="5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18" i="5" s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17" i="5" s="1"/>
  <c r="T82" i="1"/>
  <c r="T83" i="1"/>
  <c r="T84" i="1"/>
  <c r="O6" i="1"/>
  <c r="P6" i="1" s="1"/>
  <c r="W6" i="1" s="1"/>
  <c r="D10" i="5" s="1"/>
  <c r="F10" i="5" s="1"/>
  <c r="O7" i="1"/>
  <c r="P7" i="1" s="1"/>
  <c r="O8" i="1"/>
  <c r="P8" i="1" s="1"/>
  <c r="W8" i="1" s="1"/>
  <c r="D12" i="5" s="1"/>
  <c r="F12" i="5" s="1"/>
  <c r="O9" i="1"/>
  <c r="P9" i="1" s="1"/>
  <c r="O10" i="1"/>
  <c r="P10" i="1" s="1"/>
  <c r="W10" i="1" s="1"/>
  <c r="O11" i="1"/>
  <c r="P11" i="1" s="1"/>
  <c r="W11" i="1" s="1"/>
  <c r="O12" i="1"/>
  <c r="P12" i="1" s="1"/>
  <c r="W12" i="1" s="1"/>
  <c r="D16" i="5" s="1"/>
  <c r="F16" i="5" s="1"/>
  <c r="O13" i="1"/>
  <c r="P13" i="1" s="1"/>
  <c r="W13" i="1" s="1"/>
  <c r="D17" i="5" s="1"/>
  <c r="F17" i="5" s="1"/>
  <c r="O14" i="1"/>
  <c r="P14" i="1" s="1"/>
  <c r="O15" i="1"/>
  <c r="P15" i="1" s="1"/>
  <c r="W15" i="1" s="1"/>
  <c r="D19" i="5" s="1"/>
  <c r="F19" i="5" s="1"/>
  <c r="O16" i="1"/>
  <c r="P16" i="1" s="1"/>
  <c r="W16" i="1" s="1"/>
  <c r="D20" i="5" s="1"/>
  <c r="F20" i="5" s="1"/>
  <c r="O17" i="1"/>
  <c r="P17" i="1" s="1"/>
  <c r="O18" i="1"/>
  <c r="P18" i="1" s="1"/>
  <c r="O19" i="1"/>
  <c r="P19" i="1" s="1"/>
  <c r="W19" i="1" s="1"/>
  <c r="O20" i="1"/>
  <c r="P20" i="1" s="1"/>
  <c r="O21" i="1"/>
  <c r="P21" i="1" s="1"/>
  <c r="W21" i="1" s="1"/>
  <c r="O22" i="1"/>
  <c r="P22" i="1" s="1"/>
  <c r="W22" i="1" s="1"/>
  <c r="D26" i="5" s="1"/>
  <c r="F26" i="5" s="1"/>
  <c r="O23" i="1"/>
  <c r="P23" i="1" s="1"/>
  <c r="O24" i="1"/>
  <c r="P24" i="1" s="1"/>
  <c r="W24" i="1" s="1"/>
  <c r="D28" i="5" s="1"/>
  <c r="F28" i="5" s="1"/>
  <c r="O25" i="1"/>
  <c r="P25" i="1" s="1"/>
  <c r="O26" i="1"/>
  <c r="P26" i="1" s="1"/>
  <c r="W26" i="1" s="1"/>
  <c r="D30" i="5" s="1"/>
  <c r="F30" i="5" s="1"/>
  <c r="O27" i="1"/>
  <c r="P27" i="1" s="1"/>
  <c r="O28" i="1"/>
  <c r="P28" i="1" s="1"/>
  <c r="W28" i="1" s="1"/>
  <c r="O29" i="1"/>
  <c r="P29" i="1" s="1"/>
  <c r="O30" i="1"/>
  <c r="P30" i="1" s="1"/>
  <c r="W30" i="1" s="1"/>
  <c r="D34" i="5" s="1"/>
  <c r="F34" i="5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W36" i="1" s="1"/>
  <c r="D40" i="5" s="1"/>
  <c r="F40" i="5" s="1"/>
  <c r="O37" i="1"/>
  <c r="P37" i="1" s="1"/>
  <c r="O38" i="1"/>
  <c r="P38" i="1" s="1"/>
  <c r="W38" i="1" s="1"/>
  <c r="D42" i="5" s="1"/>
  <c r="F42" i="5" s="1"/>
  <c r="O39" i="1"/>
  <c r="P39" i="1" s="1"/>
  <c r="O40" i="1"/>
  <c r="P40" i="1" s="1"/>
  <c r="W40" i="1" s="1"/>
  <c r="D44" i="5" s="1"/>
  <c r="F44" i="5" s="1"/>
  <c r="O41" i="1"/>
  <c r="P41" i="1" s="1"/>
  <c r="W41" i="1" s="1"/>
  <c r="O42" i="1"/>
  <c r="P42" i="1" s="1"/>
  <c r="W42" i="1" s="1"/>
  <c r="O43" i="1"/>
  <c r="P43" i="1" s="1"/>
  <c r="O44" i="1"/>
  <c r="P44" i="1" s="1"/>
  <c r="W44" i="1" s="1"/>
  <c r="D48" i="5" s="1"/>
  <c r="F48" i="5" s="1"/>
  <c r="O45" i="1"/>
  <c r="P45" i="1" s="1"/>
  <c r="O46" i="1"/>
  <c r="P46" i="1" s="1"/>
  <c r="W46" i="1" s="1"/>
  <c r="D50" i="5" s="1"/>
  <c r="F50" i="5" s="1"/>
  <c r="O47" i="1"/>
  <c r="P47" i="1" s="1"/>
  <c r="W47" i="1" s="1"/>
  <c r="D51" i="5" s="1"/>
  <c r="F51" i="5" s="1"/>
  <c r="O48" i="1"/>
  <c r="P48" i="1" s="1"/>
  <c r="W48" i="1" s="1"/>
  <c r="D52" i="5" s="1"/>
  <c r="F52" i="5" s="1"/>
  <c r="O49" i="1"/>
  <c r="P49" i="1" s="1"/>
  <c r="W49" i="1" s="1"/>
  <c r="O50" i="1"/>
  <c r="P50" i="1" s="1"/>
  <c r="O51" i="1"/>
  <c r="P51" i="1" s="1"/>
  <c r="O52" i="1"/>
  <c r="P52" i="1" s="1"/>
  <c r="W52" i="1" s="1"/>
  <c r="D56" i="5" s="1"/>
  <c r="F56" i="5" s="1"/>
  <c r="O53" i="1"/>
  <c r="P53" i="1" s="1"/>
  <c r="O54" i="1"/>
  <c r="P54" i="1" s="1"/>
  <c r="W54" i="1" s="1"/>
  <c r="D58" i="5" s="1"/>
  <c r="F58" i="5" s="1"/>
  <c r="O55" i="1"/>
  <c r="P55" i="1" s="1"/>
  <c r="O56" i="1"/>
  <c r="P56" i="1" s="1"/>
  <c r="W56" i="1" s="1"/>
  <c r="D60" i="5" s="1"/>
  <c r="F60" i="5" s="1"/>
  <c r="O57" i="1"/>
  <c r="P57" i="1" s="1"/>
  <c r="O58" i="1"/>
  <c r="P58" i="1" s="1"/>
  <c r="W58" i="1" s="1"/>
  <c r="D62" i="5" s="1"/>
  <c r="F62" i="5" s="1"/>
  <c r="O59" i="1"/>
  <c r="P59" i="1" s="1"/>
  <c r="W59" i="1" s="1"/>
  <c r="O60" i="1"/>
  <c r="P60" i="1" s="1"/>
  <c r="O61" i="1"/>
  <c r="P61" i="1" s="1"/>
  <c r="U18" i="5" s="1"/>
  <c r="O62" i="1"/>
  <c r="P62" i="1" s="1"/>
  <c r="W62" i="1" s="1"/>
  <c r="D66" i="5" s="1"/>
  <c r="F66" i="5" s="1"/>
  <c r="O63" i="1"/>
  <c r="P63" i="1" s="1"/>
  <c r="O64" i="1"/>
  <c r="P64" i="1" s="1"/>
  <c r="W64" i="1" s="1"/>
  <c r="O65" i="1"/>
  <c r="P65" i="1" s="1"/>
  <c r="O66" i="1"/>
  <c r="P66" i="1" s="1"/>
  <c r="W66" i="1" s="1"/>
  <c r="O67" i="1"/>
  <c r="P67" i="1" s="1"/>
  <c r="O68" i="1"/>
  <c r="P68" i="1" s="1"/>
  <c r="O69" i="1"/>
  <c r="P69" i="1" s="1"/>
  <c r="O70" i="1"/>
  <c r="P70" i="1" s="1"/>
  <c r="W70" i="1" s="1"/>
  <c r="D74" i="5" s="1"/>
  <c r="F74" i="5" s="1"/>
  <c r="O71" i="1"/>
  <c r="P71" i="1" s="1"/>
  <c r="O72" i="1"/>
  <c r="P72" i="1" s="1"/>
  <c r="W72" i="1" s="1"/>
  <c r="D76" i="5" s="1"/>
  <c r="F76" i="5" s="1"/>
  <c r="O73" i="1"/>
  <c r="P73" i="1" s="1"/>
  <c r="O74" i="1"/>
  <c r="P74" i="1" s="1"/>
  <c r="W74" i="1" s="1"/>
  <c r="O75" i="1"/>
  <c r="P75" i="1" s="1"/>
  <c r="W75" i="1" s="1"/>
  <c r="O76" i="1"/>
  <c r="P76" i="1" s="1"/>
  <c r="W76" i="1" s="1"/>
  <c r="D80" i="5" s="1"/>
  <c r="F80" i="5" s="1"/>
  <c r="O77" i="1"/>
  <c r="P77" i="1" s="1"/>
  <c r="W77" i="1" s="1"/>
  <c r="O78" i="1"/>
  <c r="P78" i="1" s="1"/>
  <c r="O79" i="1"/>
  <c r="P79" i="1" s="1"/>
  <c r="W79" i="1" s="1"/>
  <c r="D83" i="5" s="1"/>
  <c r="F83" i="5" s="1"/>
  <c r="O80" i="1"/>
  <c r="P80" i="1" s="1"/>
  <c r="W80" i="1" s="1"/>
  <c r="D84" i="5" s="1"/>
  <c r="F84" i="5" s="1"/>
  <c r="O81" i="1"/>
  <c r="P81" i="1" s="1"/>
  <c r="U17" i="5" s="1"/>
  <c r="O82" i="1"/>
  <c r="P82" i="1" s="1"/>
  <c r="O83" i="1"/>
  <c r="P83" i="1" s="1"/>
  <c r="W83" i="1" s="1"/>
  <c r="O84" i="1"/>
  <c r="P84" i="1" s="1"/>
  <c r="O5" i="1"/>
  <c r="P5" i="1" s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6" i="4"/>
  <c r="H10" i="7" l="1"/>
  <c r="H14" i="7"/>
  <c r="H18" i="7"/>
  <c r="H22" i="7"/>
  <c r="H26" i="7"/>
  <c r="H30" i="7"/>
  <c r="H34" i="7"/>
  <c r="H38" i="7"/>
  <c r="H42" i="7"/>
  <c r="H46" i="7"/>
  <c r="H50" i="7"/>
  <c r="H54" i="7"/>
  <c r="H58" i="7"/>
  <c r="H62" i="7"/>
  <c r="H66" i="7"/>
  <c r="H70" i="7"/>
  <c r="H74" i="7"/>
  <c r="H78" i="7"/>
  <c r="H82" i="7"/>
  <c r="H86" i="7"/>
  <c r="H90" i="7"/>
  <c r="H94" i="7"/>
  <c r="H98" i="7"/>
  <c r="H102" i="7"/>
  <c r="H106" i="7"/>
  <c r="H110" i="7"/>
  <c r="H114" i="7"/>
  <c r="H118" i="7"/>
  <c r="H122" i="7"/>
  <c r="H126" i="7"/>
  <c r="H130" i="7"/>
  <c r="H134" i="7"/>
  <c r="H138" i="7"/>
  <c r="H142" i="7"/>
  <c r="H146" i="7"/>
  <c r="H150" i="7"/>
  <c r="H154" i="7"/>
  <c r="H158" i="7"/>
  <c r="H162" i="7"/>
  <c r="H166" i="7"/>
  <c r="H170" i="7"/>
  <c r="H174" i="7"/>
  <c r="H178" i="7"/>
  <c r="H182" i="7"/>
  <c r="H186" i="7"/>
  <c r="H190" i="7"/>
  <c r="H194" i="7"/>
  <c r="H198" i="7"/>
  <c r="H202" i="7"/>
  <c r="H206" i="7"/>
  <c r="H210" i="7"/>
  <c r="H214" i="7"/>
  <c r="H218" i="7"/>
  <c r="H222" i="7"/>
  <c r="H226" i="7"/>
  <c r="H230" i="7"/>
  <c r="H234" i="7"/>
  <c r="H238" i="7"/>
  <c r="H242" i="7"/>
  <c r="H246" i="7"/>
  <c r="H250" i="7"/>
  <c r="H254" i="7"/>
  <c r="H258" i="7"/>
  <c r="H262" i="7"/>
  <c r="H266" i="7"/>
  <c r="H270" i="7"/>
  <c r="H274" i="7"/>
  <c r="H278" i="7"/>
  <c r="H282" i="7"/>
  <c r="H286" i="7"/>
  <c r="H290" i="7"/>
  <c r="H294" i="7"/>
  <c r="H298" i="7"/>
  <c r="H302" i="7"/>
  <c r="H306" i="7"/>
  <c r="H310" i="7"/>
  <c r="H314" i="7"/>
  <c r="H318" i="7"/>
  <c r="H322" i="7"/>
  <c r="H326" i="7"/>
  <c r="H330" i="7"/>
  <c r="H334" i="7"/>
  <c r="H338" i="7"/>
  <c r="H342" i="7"/>
  <c r="H346" i="7"/>
  <c r="I10" i="7"/>
  <c r="I14" i="7"/>
  <c r="I18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I8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  <c r="I158" i="7"/>
  <c r="I162" i="7"/>
  <c r="I166" i="7"/>
  <c r="I170" i="7"/>
  <c r="I174" i="7"/>
  <c r="I178" i="7"/>
  <c r="I182" i="7"/>
  <c r="I186" i="7"/>
  <c r="I190" i="7"/>
  <c r="I194" i="7"/>
  <c r="I198" i="7"/>
  <c r="I202" i="7"/>
  <c r="I206" i="7"/>
  <c r="I210" i="7"/>
  <c r="I214" i="7"/>
  <c r="I218" i="7"/>
  <c r="I222" i="7"/>
  <c r="I226" i="7"/>
  <c r="I230" i="7"/>
  <c r="I234" i="7"/>
  <c r="I238" i="7"/>
  <c r="I242" i="7"/>
  <c r="I246" i="7"/>
  <c r="I250" i="7"/>
  <c r="I254" i="7"/>
  <c r="I258" i="7"/>
  <c r="I262" i="7"/>
  <c r="I266" i="7"/>
  <c r="I270" i="7"/>
  <c r="I274" i="7"/>
  <c r="I278" i="7"/>
  <c r="I282" i="7"/>
  <c r="I286" i="7"/>
  <c r="I290" i="7"/>
  <c r="I294" i="7"/>
  <c r="I298" i="7"/>
  <c r="I302" i="7"/>
  <c r="I306" i="7"/>
  <c r="I310" i="7"/>
  <c r="I314" i="7"/>
  <c r="I318" i="7"/>
  <c r="I322" i="7"/>
  <c r="I326" i="7"/>
  <c r="I330" i="7"/>
  <c r="I334" i="7"/>
  <c r="I338" i="7"/>
  <c r="I342" i="7"/>
  <c r="I346" i="7"/>
  <c r="H11" i="7"/>
  <c r="H15" i="7"/>
  <c r="H19" i="7"/>
  <c r="H23" i="7"/>
  <c r="H27" i="7"/>
  <c r="H31" i="7"/>
  <c r="H35" i="7"/>
  <c r="H39" i="7"/>
  <c r="H43" i="7"/>
  <c r="H47" i="7"/>
  <c r="H51" i="7"/>
  <c r="H55" i="7"/>
  <c r="H59" i="7"/>
  <c r="H63" i="7"/>
  <c r="H67" i="7"/>
  <c r="H71" i="7"/>
  <c r="H75" i="7"/>
  <c r="H79" i="7"/>
  <c r="H83" i="7"/>
  <c r="H87" i="7"/>
  <c r="H91" i="7"/>
  <c r="H95" i="7"/>
  <c r="H99" i="7"/>
  <c r="H103" i="7"/>
  <c r="H107" i="7"/>
  <c r="H111" i="7"/>
  <c r="H115" i="7"/>
  <c r="H119" i="7"/>
  <c r="H123" i="7"/>
  <c r="H127" i="7"/>
  <c r="H131" i="7"/>
  <c r="H135" i="7"/>
  <c r="H139" i="7"/>
  <c r="H143" i="7"/>
  <c r="H147" i="7"/>
  <c r="H151" i="7"/>
  <c r="H155" i="7"/>
  <c r="H159" i="7"/>
  <c r="H163" i="7"/>
  <c r="H167" i="7"/>
  <c r="H171" i="7"/>
  <c r="H175" i="7"/>
  <c r="H179" i="7"/>
  <c r="H183" i="7"/>
  <c r="H187" i="7"/>
  <c r="H191" i="7"/>
  <c r="H195" i="7"/>
  <c r="H199" i="7"/>
  <c r="H203" i="7"/>
  <c r="H207" i="7"/>
  <c r="H211" i="7"/>
  <c r="H215" i="7"/>
  <c r="H219" i="7"/>
  <c r="H223" i="7"/>
  <c r="H227" i="7"/>
  <c r="H231" i="7"/>
  <c r="H235" i="7"/>
  <c r="H239" i="7"/>
  <c r="H243" i="7"/>
  <c r="H247" i="7"/>
  <c r="H251" i="7"/>
  <c r="H255" i="7"/>
  <c r="H259" i="7"/>
  <c r="H263" i="7"/>
  <c r="H267" i="7"/>
  <c r="H271" i="7"/>
  <c r="H275" i="7"/>
  <c r="H279" i="7"/>
  <c r="H283" i="7"/>
  <c r="H287" i="7"/>
  <c r="H291" i="7"/>
  <c r="H295" i="7"/>
  <c r="H299" i="7"/>
  <c r="H303" i="7"/>
  <c r="H307" i="7"/>
  <c r="H311" i="7"/>
  <c r="H315" i="7"/>
  <c r="H319" i="7"/>
  <c r="H323" i="7"/>
  <c r="H327" i="7"/>
  <c r="H331" i="7"/>
  <c r="H335" i="7"/>
  <c r="H339" i="7"/>
  <c r="H343" i="7"/>
  <c r="H347" i="7"/>
  <c r="I11" i="7"/>
  <c r="I1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71" i="7"/>
  <c r="I75" i="7"/>
  <c r="I79" i="7"/>
  <c r="I83" i="7"/>
  <c r="I87" i="7"/>
  <c r="I91" i="7"/>
  <c r="I95" i="7"/>
  <c r="I99" i="7"/>
  <c r="I103" i="7"/>
  <c r="I107" i="7"/>
  <c r="I111" i="7"/>
  <c r="I115" i="7"/>
  <c r="I119" i="7"/>
  <c r="I123" i="7"/>
  <c r="I127" i="7"/>
  <c r="I131" i="7"/>
  <c r="I135" i="7"/>
  <c r="I139" i="7"/>
  <c r="I143" i="7"/>
  <c r="I147" i="7"/>
  <c r="I151" i="7"/>
  <c r="I155" i="7"/>
  <c r="I159" i="7"/>
  <c r="I163" i="7"/>
  <c r="I167" i="7"/>
  <c r="I171" i="7"/>
  <c r="I175" i="7"/>
  <c r="I179" i="7"/>
  <c r="I183" i="7"/>
  <c r="I187" i="7"/>
  <c r="I191" i="7"/>
  <c r="I195" i="7"/>
  <c r="I199" i="7"/>
  <c r="I203" i="7"/>
  <c r="I207" i="7"/>
  <c r="I211" i="7"/>
  <c r="I215" i="7"/>
  <c r="I219" i="7"/>
  <c r="I223" i="7"/>
  <c r="I227" i="7"/>
  <c r="I231" i="7"/>
  <c r="I235" i="7"/>
  <c r="I239" i="7"/>
  <c r="I243" i="7"/>
  <c r="I247" i="7"/>
  <c r="I251" i="7"/>
  <c r="I255" i="7"/>
  <c r="I259" i="7"/>
  <c r="I263" i="7"/>
  <c r="I267" i="7"/>
  <c r="I271" i="7"/>
  <c r="I275" i="7"/>
  <c r="I279" i="7"/>
  <c r="I283" i="7"/>
  <c r="I287" i="7"/>
  <c r="I291" i="7"/>
  <c r="I295" i="7"/>
  <c r="I299" i="7"/>
  <c r="I303" i="7"/>
  <c r="I307" i="7"/>
  <c r="I311" i="7"/>
  <c r="I315" i="7"/>
  <c r="I319" i="7"/>
  <c r="I323" i="7"/>
  <c r="I327" i="7"/>
  <c r="I331" i="7"/>
  <c r="I335" i="7"/>
  <c r="I339" i="7"/>
  <c r="I343" i="7"/>
  <c r="I347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H72" i="7"/>
  <c r="H76" i="7"/>
  <c r="H80" i="7"/>
  <c r="H84" i="7"/>
  <c r="H88" i="7"/>
  <c r="H92" i="7"/>
  <c r="H96" i="7"/>
  <c r="H100" i="7"/>
  <c r="H104" i="7"/>
  <c r="H108" i="7"/>
  <c r="H112" i="7"/>
  <c r="H116" i="7"/>
  <c r="H120" i="7"/>
  <c r="H124" i="7"/>
  <c r="H128" i="7"/>
  <c r="H132" i="7"/>
  <c r="H136" i="7"/>
  <c r="H140" i="7"/>
  <c r="H144" i="7"/>
  <c r="H148" i="7"/>
  <c r="H152" i="7"/>
  <c r="H156" i="7"/>
  <c r="H160" i="7"/>
  <c r="H164" i="7"/>
  <c r="H168" i="7"/>
  <c r="H172" i="7"/>
  <c r="H176" i="7"/>
  <c r="H180" i="7"/>
  <c r="H184" i="7"/>
  <c r="H188" i="7"/>
  <c r="H192" i="7"/>
  <c r="H196" i="7"/>
  <c r="H200" i="7"/>
  <c r="H204" i="7"/>
  <c r="H208" i="7"/>
  <c r="H212" i="7"/>
  <c r="H216" i="7"/>
  <c r="H220" i="7"/>
  <c r="H224" i="7"/>
  <c r="H228" i="7"/>
  <c r="H232" i="7"/>
  <c r="H236" i="7"/>
  <c r="H240" i="7"/>
  <c r="H244" i="7"/>
  <c r="H248" i="7"/>
  <c r="H252" i="7"/>
  <c r="H256" i="7"/>
  <c r="H260" i="7"/>
  <c r="H264" i="7"/>
  <c r="H268" i="7"/>
  <c r="H272" i="7"/>
  <c r="H276" i="7"/>
  <c r="H280" i="7"/>
  <c r="H284" i="7"/>
  <c r="H288" i="7"/>
  <c r="H292" i="7"/>
  <c r="H296" i="7"/>
  <c r="H300" i="7"/>
  <c r="H304" i="7"/>
  <c r="H308" i="7"/>
  <c r="H312" i="7"/>
  <c r="H316" i="7"/>
  <c r="H320" i="7"/>
  <c r="H324" i="7"/>
  <c r="H328" i="7"/>
  <c r="H332" i="7"/>
  <c r="H336" i="7"/>
  <c r="H340" i="7"/>
  <c r="H344" i="7"/>
  <c r="H348" i="7"/>
  <c r="I12" i="7"/>
  <c r="I21" i="7"/>
  <c r="H33" i="7"/>
  <c r="I44" i="7"/>
  <c r="I53" i="7"/>
  <c r="H65" i="7"/>
  <c r="I76" i="7"/>
  <c r="I85" i="7"/>
  <c r="H97" i="7"/>
  <c r="I108" i="7"/>
  <c r="I117" i="7"/>
  <c r="H129" i="7"/>
  <c r="I140" i="7"/>
  <c r="I149" i="7"/>
  <c r="H161" i="7"/>
  <c r="I172" i="7"/>
  <c r="I181" i="7"/>
  <c r="H193" i="7"/>
  <c r="I204" i="7"/>
  <c r="I213" i="7"/>
  <c r="H225" i="7"/>
  <c r="I236" i="7"/>
  <c r="I245" i="7"/>
  <c r="H257" i="7"/>
  <c r="I268" i="7"/>
  <c r="I277" i="7"/>
  <c r="H289" i="7"/>
  <c r="I300" i="7"/>
  <c r="I309" i="7"/>
  <c r="H321" i="7"/>
  <c r="I332" i="7"/>
  <c r="I341" i="7"/>
  <c r="I350" i="7"/>
  <c r="I354" i="7"/>
  <c r="I358" i="7"/>
  <c r="I362" i="7"/>
  <c r="I366" i="7"/>
  <c r="I370" i="7"/>
  <c r="I374" i="7"/>
  <c r="I378" i="7"/>
  <c r="I382" i="7"/>
  <c r="I386" i="7"/>
  <c r="I390" i="7"/>
  <c r="I394" i="7"/>
  <c r="I398" i="7"/>
  <c r="I402" i="7"/>
  <c r="I406" i="7"/>
  <c r="I410" i="7"/>
  <c r="I414" i="7"/>
  <c r="I418" i="7"/>
  <c r="I422" i="7"/>
  <c r="I426" i="7"/>
  <c r="I430" i="7"/>
  <c r="I434" i="7"/>
  <c r="I438" i="7"/>
  <c r="I442" i="7"/>
  <c r="I446" i="7"/>
  <c r="I450" i="7"/>
  <c r="I454" i="7"/>
  <c r="I458" i="7"/>
  <c r="I462" i="7"/>
  <c r="I466" i="7"/>
  <c r="I470" i="7"/>
  <c r="I474" i="7"/>
  <c r="I478" i="7"/>
  <c r="I482" i="7"/>
  <c r="I486" i="7"/>
  <c r="I490" i="7"/>
  <c r="I494" i="7"/>
  <c r="I498" i="7"/>
  <c r="I502" i="7"/>
  <c r="I506" i="7"/>
  <c r="I510" i="7"/>
  <c r="I514" i="7"/>
  <c r="I518" i="7"/>
  <c r="I522" i="7"/>
  <c r="I526" i="7"/>
  <c r="I530" i="7"/>
  <c r="I534" i="7"/>
  <c r="H13" i="7"/>
  <c r="I24" i="7"/>
  <c r="I33" i="7"/>
  <c r="H45" i="7"/>
  <c r="I56" i="7"/>
  <c r="I65" i="7"/>
  <c r="H77" i="7"/>
  <c r="I88" i="7"/>
  <c r="I97" i="7"/>
  <c r="H109" i="7"/>
  <c r="I120" i="7"/>
  <c r="I129" i="7"/>
  <c r="H141" i="7"/>
  <c r="I152" i="7"/>
  <c r="I161" i="7"/>
  <c r="H173" i="7"/>
  <c r="I184" i="7"/>
  <c r="I193" i="7"/>
  <c r="H205" i="7"/>
  <c r="I216" i="7"/>
  <c r="I225" i="7"/>
  <c r="H237" i="7"/>
  <c r="I248" i="7"/>
  <c r="I257" i="7"/>
  <c r="H269" i="7"/>
  <c r="I280" i="7"/>
  <c r="I289" i="7"/>
  <c r="H301" i="7"/>
  <c r="I312" i="7"/>
  <c r="I321" i="7"/>
  <c r="H333" i="7"/>
  <c r="I344" i="7"/>
  <c r="H351" i="7"/>
  <c r="H355" i="7"/>
  <c r="H359" i="7"/>
  <c r="H363" i="7"/>
  <c r="H367" i="7"/>
  <c r="H371" i="7"/>
  <c r="H375" i="7"/>
  <c r="H379" i="7"/>
  <c r="H383" i="7"/>
  <c r="H387" i="7"/>
  <c r="H391" i="7"/>
  <c r="H395" i="7"/>
  <c r="H399" i="7"/>
  <c r="H403" i="7"/>
  <c r="H407" i="7"/>
  <c r="H411" i="7"/>
  <c r="H415" i="7"/>
  <c r="H419" i="7"/>
  <c r="H423" i="7"/>
  <c r="H427" i="7"/>
  <c r="H431" i="7"/>
  <c r="H435" i="7"/>
  <c r="H439" i="7"/>
  <c r="H443" i="7"/>
  <c r="H447" i="7"/>
  <c r="H451" i="7"/>
  <c r="H455" i="7"/>
  <c r="H459" i="7"/>
  <c r="H463" i="7"/>
  <c r="H467" i="7"/>
  <c r="H471" i="7"/>
  <c r="H475" i="7"/>
  <c r="H479" i="7"/>
  <c r="H483" i="7"/>
  <c r="H487" i="7"/>
  <c r="H491" i="7"/>
  <c r="H495" i="7"/>
  <c r="H499" i="7"/>
  <c r="H503" i="7"/>
  <c r="H507" i="7"/>
  <c r="H511" i="7"/>
  <c r="H515" i="7"/>
  <c r="H519" i="7"/>
  <c r="H523" i="7"/>
  <c r="I13" i="7"/>
  <c r="H25" i="7"/>
  <c r="I36" i="7"/>
  <c r="I45" i="7"/>
  <c r="H57" i="7"/>
  <c r="I68" i="7"/>
  <c r="I77" i="7"/>
  <c r="H89" i="7"/>
  <c r="I100" i="7"/>
  <c r="I109" i="7"/>
  <c r="H121" i="7"/>
  <c r="I132" i="7"/>
  <c r="I141" i="7"/>
  <c r="H153" i="7"/>
  <c r="I164" i="7"/>
  <c r="I173" i="7"/>
  <c r="H185" i="7"/>
  <c r="I196" i="7"/>
  <c r="I205" i="7"/>
  <c r="H217" i="7"/>
  <c r="I228" i="7"/>
  <c r="I237" i="7"/>
  <c r="H249" i="7"/>
  <c r="I260" i="7"/>
  <c r="I269" i="7"/>
  <c r="H281" i="7"/>
  <c r="I292" i="7"/>
  <c r="I301" i="7"/>
  <c r="H313" i="7"/>
  <c r="I324" i="7"/>
  <c r="I333" i="7"/>
  <c r="H345" i="7"/>
  <c r="I351" i="7"/>
  <c r="I355" i="7"/>
  <c r="I359" i="7"/>
  <c r="I363" i="7"/>
  <c r="I367" i="7"/>
  <c r="I371" i="7"/>
  <c r="I375" i="7"/>
  <c r="I379" i="7"/>
  <c r="I383" i="7"/>
  <c r="I387" i="7"/>
  <c r="I391" i="7"/>
  <c r="I395" i="7"/>
  <c r="I399" i="7"/>
  <c r="I403" i="7"/>
  <c r="I407" i="7"/>
  <c r="I411" i="7"/>
  <c r="I415" i="7"/>
  <c r="I419" i="7"/>
  <c r="I423" i="7"/>
  <c r="I427" i="7"/>
  <c r="I431" i="7"/>
  <c r="I435" i="7"/>
  <c r="I439" i="7"/>
  <c r="I443" i="7"/>
  <c r="I447" i="7"/>
  <c r="I451" i="7"/>
  <c r="I455" i="7"/>
  <c r="I459" i="7"/>
  <c r="I463" i="7"/>
  <c r="I467" i="7"/>
  <c r="I471" i="7"/>
  <c r="I475" i="7"/>
  <c r="I479" i="7"/>
  <c r="I483" i="7"/>
  <c r="I487" i="7"/>
  <c r="I491" i="7"/>
  <c r="I495" i="7"/>
  <c r="I499" i="7"/>
  <c r="I503" i="7"/>
  <c r="I507" i="7"/>
  <c r="I511" i="7"/>
  <c r="I515" i="7"/>
  <c r="I519" i="7"/>
  <c r="I16" i="7"/>
  <c r="I25" i="7"/>
  <c r="H37" i="7"/>
  <c r="I48" i="7"/>
  <c r="I57" i="7"/>
  <c r="H69" i="7"/>
  <c r="I80" i="7"/>
  <c r="I89" i="7"/>
  <c r="H101" i="7"/>
  <c r="I112" i="7"/>
  <c r="I121" i="7"/>
  <c r="H133" i="7"/>
  <c r="I144" i="7"/>
  <c r="I153" i="7"/>
  <c r="H165" i="7"/>
  <c r="I176" i="7"/>
  <c r="I185" i="7"/>
  <c r="H197" i="7"/>
  <c r="I208" i="7"/>
  <c r="I217" i="7"/>
  <c r="H229" i="7"/>
  <c r="I240" i="7"/>
  <c r="I249" i="7"/>
  <c r="H261" i="7"/>
  <c r="I272" i="7"/>
  <c r="I281" i="7"/>
  <c r="H293" i="7"/>
  <c r="I304" i="7"/>
  <c r="I313" i="7"/>
  <c r="H325" i="7"/>
  <c r="I336" i="7"/>
  <c r="I345" i="7"/>
  <c r="H352" i="7"/>
  <c r="H356" i="7"/>
  <c r="H360" i="7"/>
  <c r="H364" i="7"/>
  <c r="H368" i="7"/>
  <c r="H372" i="7"/>
  <c r="H376" i="7"/>
  <c r="H380" i="7"/>
  <c r="H384" i="7"/>
  <c r="H388" i="7"/>
  <c r="H392" i="7"/>
  <c r="H396" i="7"/>
  <c r="H400" i="7"/>
  <c r="H404" i="7"/>
  <c r="H408" i="7"/>
  <c r="H412" i="7"/>
  <c r="H416" i="7"/>
  <c r="H420" i="7"/>
  <c r="H424" i="7"/>
  <c r="H428" i="7"/>
  <c r="H432" i="7"/>
  <c r="H436" i="7"/>
  <c r="H440" i="7"/>
  <c r="H444" i="7"/>
  <c r="H448" i="7"/>
  <c r="H452" i="7"/>
  <c r="H456" i="7"/>
  <c r="H460" i="7"/>
  <c r="H464" i="7"/>
  <c r="H468" i="7"/>
  <c r="H472" i="7"/>
  <c r="H476" i="7"/>
  <c r="H480" i="7"/>
  <c r="H484" i="7"/>
  <c r="H488" i="7"/>
  <c r="H492" i="7"/>
  <c r="H496" i="7"/>
  <c r="H500" i="7"/>
  <c r="H504" i="7"/>
  <c r="H508" i="7"/>
  <c r="H512" i="7"/>
  <c r="H516" i="7"/>
  <c r="H520" i="7"/>
  <c r="H524" i="7"/>
  <c r="H528" i="7"/>
  <c r="H532" i="7"/>
  <c r="H536" i="7"/>
  <c r="H17" i="7"/>
  <c r="I28" i="7"/>
  <c r="I37" i="7"/>
  <c r="H49" i="7"/>
  <c r="I60" i="7"/>
  <c r="I69" i="7"/>
  <c r="H81" i="7"/>
  <c r="I92" i="7"/>
  <c r="I101" i="7"/>
  <c r="H113" i="7"/>
  <c r="I124" i="7"/>
  <c r="I133" i="7"/>
  <c r="H145" i="7"/>
  <c r="I156" i="7"/>
  <c r="I165" i="7"/>
  <c r="H177" i="7"/>
  <c r="I188" i="7"/>
  <c r="I197" i="7"/>
  <c r="H209" i="7"/>
  <c r="I220" i="7"/>
  <c r="I229" i="7"/>
  <c r="H241" i="7"/>
  <c r="I252" i="7"/>
  <c r="I261" i="7"/>
  <c r="H273" i="7"/>
  <c r="I284" i="7"/>
  <c r="I293" i="7"/>
  <c r="H305" i="7"/>
  <c r="I316" i="7"/>
  <c r="I325" i="7"/>
  <c r="H337" i="7"/>
  <c r="I348" i="7"/>
  <c r="I352" i="7"/>
  <c r="I356" i="7"/>
  <c r="I360" i="7"/>
  <c r="I364" i="7"/>
  <c r="I368" i="7"/>
  <c r="I372" i="7"/>
  <c r="I376" i="7"/>
  <c r="I380" i="7"/>
  <c r="I384" i="7"/>
  <c r="I388" i="7"/>
  <c r="I392" i="7"/>
  <c r="I396" i="7"/>
  <c r="I400" i="7"/>
  <c r="I404" i="7"/>
  <c r="I408" i="7"/>
  <c r="I412" i="7"/>
  <c r="I416" i="7"/>
  <c r="I420" i="7"/>
  <c r="I424" i="7"/>
  <c r="I428" i="7"/>
  <c r="I432" i="7"/>
  <c r="I436" i="7"/>
  <c r="I440" i="7"/>
  <c r="I444" i="7"/>
  <c r="I448" i="7"/>
  <c r="I452" i="7"/>
  <c r="I456" i="7"/>
  <c r="I460" i="7"/>
  <c r="I464" i="7"/>
  <c r="I468" i="7"/>
  <c r="I472" i="7"/>
  <c r="I476" i="7"/>
  <c r="I480" i="7"/>
  <c r="I484" i="7"/>
  <c r="I488" i="7"/>
  <c r="I492" i="7"/>
  <c r="I496" i="7"/>
  <c r="I500" i="7"/>
  <c r="I504" i="7"/>
  <c r="I508" i="7"/>
  <c r="I512" i="7"/>
  <c r="I516" i="7"/>
  <c r="I520" i="7"/>
  <c r="I524" i="7"/>
  <c r="I528" i="7"/>
  <c r="I532" i="7"/>
  <c r="I536" i="7"/>
  <c r="I17" i="7"/>
  <c r="H29" i="7"/>
  <c r="I40" i="7"/>
  <c r="I49" i="7"/>
  <c r="H61" i="7"/>
  <c r="I72" i="7"/>
  <c r="I81" i="7"/>
  <c r="H93" i="7"/>
  <c r="I104" i="7"/>
  <c r="I113" i="7"/>
  <c r="H125" i="7"/>
  <c r="I136" i="7"/>
  <c r="I145" i="7"/>
  <c r="H157" i="7"/>
  <c r="I168" i="7"/>
  <c r="I177" i="7"/>
  <c r="H189" i="7"/>
  <c r="I200" i="7"/>
  <c r="I209" i="7"/>
  <c r="H221" i="7"/>
  <c r="I232" i="7"/>
  <c r="I241" i="7"/>
  <c r="H253" i="7"/>
  <c r="I264" i="7"/>
  <c r="I273" i="7"/>
  <c r="H285" i="7"/>
  <c r="I296" i="7"/>
  <c r="I305" i="7"/>
  <c r="H317" i="7"/>
  <c r="I328" i="7"/>
  <c r="I337" i="7"/>
  <c r="H349" i="7"/>
  <c r="H353" i="7"/>
  <c r="H357" i="7"/>
  <c r="H361" i="7"/>
  <c r="H365" i="7"/>
  <c r="H369" i="7"/>
  <c r="H373" i="7"/>
  <c r="H377" i="7"/>
  <c r="H381" i="7"/>
  <c r="H385" i="7"/>
  <c r="H389" i="7"/>
  <c r="H393" i="7"/>
  <c r="H397" i="7"/>
  <c r="H401" i="7"/>
  <c r="H405" i="7"/>
  <c r="H409" i="7"/>
  <c r="H413" i="7"/>
  <c r="H417" i="7"/>
  <c r="H421" i="7"/>
  <c r="H425" i="7"/>
  <c r="H429" i="7"/>
  <c r="H433" i="7"/>
  <c r="H437" i="7"/>
  <c r="H441" i="7"/>
  <c r="H445" i="7"/>
  <c r="H449" i="7"/>
  <c r="H453" i="7"/>
  <c r="H457" i="7"/>
  <c r="H461" i="7"/>
  <c r="H465" i="7"/>
  <c r="H469" i="7"/>
  <c r="H473" i="7"/>
  <c r="H477" i="7"/>
  <c r="H481" i="7"/>
  <c r="H485" i="7"/>
  <c r="H489" i="7"/>
  <c r="H493" i="7"/>
  <c r="H497" i="7"/>
  <c r="H501" i="7"/>
  <c r="H505" i="7"/>
  <c r="H509" i="7"/>
  <c r="H513" i="7"/>
  <c r="H517" i="7"/>
  <c r="I20" i="7"/>
  <c r="I29" i="7"/>
  <c r="H41" i="7"/>
  <c r="I52" i="7"/>
  <c r="I61" i="7"/>
  <c r="H73" i="7"/>
  <c r="I84" i="7"/>
  <c r="I93" i="7"/>
  <c r="H105" i="7"/>
  <c r="I116" i="7"/>
  <c r="I125" i="7"/>
  <c r="H137" i="7"/>
  <c r="I148" i="7"/>
  <c r="I157" i="7"/>
  <c r="H169" i="7"/>
  <c r="I180" i="7"/>
  <c r="I189" i="7"/>
  <c r="H201" i="7"/>
  <c r="I212" i="7"/>
  <c r="I221" i="7"/>
  <c r="H233" i="7"/>
  <c r="I244" i="7"/>
  <c r="I253" i="7"/>
  <c r="H265" i="7"/>
  <c r="I276" i="7"/>
  <c r="I285" i="7"/>
  <c r="H297" i="7"/>
  <c r="I308" i="7"/>
  <c r="I317" i="7"/>
  <c r="H329" i="7"/>
  <c r="I340" i="7"/>
  <c r="I349" i="7"/>
  <c r="I353" i="7"/>
  <c r="I357" i="7"/>
  <c r="I361" i="7"/>
  <c r="I365" i="7"/>
  <c r="I369" i="7"/>
  <c r="I373" i="7"/>
  <c r="I377" i="7"/>
  <c r="I381" i="7"/>
  <c r="I385" i="7"/>
  <c r="I389" i="7"/>
  <c r="I393" i="7"/>
  <c r="I397" i="7"/>
  <c r="I401" i="7"/>
  <c r="I405" i="7"/>
  <c r="I409" i="7"/>
  <c r="I413" i="7"/>
  <c r="I417" i="7"/>
  <c r="I421" i="7"/>
  <c r="I425" i="7"/>
  <c r="I429" i="7"/>
  <c r="I433" i="7"/>
  <c r="I437" i="7"/>
  <c r="I441" i="7"/>
  <c r="I445" i="7"/>
  <c r="I449" i="7"/>
  <c r="I453" i="7"/>
  <c r="I457" i="7"/>
  <c r="I461" i="7"/>
  <c r="I465" i="7"/>
  <c r="I469" i="7"/>
  <c r="I473" i="7"/>
  <c r="I477" i="7"/>
  <c r="I481" i="7"/>
  <c r="I485" i="7"/>
  <c r="I489" i="7"/>
  <c r="I493" i="7"/>
  <c r="I497" i="7"/>
  <c r="I501" i="7"/>
  <c r="I505" i="7"/>
  <c r="I509" i="7"/>
  <c r="I513" i="7"/>
  <c r="I517" i="7"/>
  <c r="I521" i="7"/>
  <c r="I525" i="7"/>
  <c r="I529" i="7"/>
  <c r="I533" i="7"/>
  <c r="H9" i="7"/>
  <c r="H21" i="7"/>
  <c r="I105" i="7"/>
  <c r="I192" i="7"/>
  <c r="H277" i="7"/>
  <c r="H354" i="7"/>
  <c r="H386" i="7"/>
  <c r="H418" i="7"/>
  <c r="H450" i="7"/>
  <c r="H482" i="7"/>
  <c r="H514" i="7"/>
  <c r="I527" i="7"/>
  <c r="I535" i="7"/>
  <c r="I32" i="7"/>
  <c r="H117" i="7"/>
  <c r="I201" i="7"/>
  <c r="I288" i="7"/>
  <c r="H358" i="7"/>
  <c r="H390" i="7"/>
  <c r="H422" i="7"/>
  <c r="H454" i="7"/>
  <c r="H486" i="7"/>
  <c r="H518" i="7"/>
  <c r="H529" i="7"/>
  <c r="I9" i="7"/>
  <c r="I41" i="7"/>
  <c r="I128" i="7"/>
  <c r="H213" i="7"/>
  <c r="I297" i="7"/>
  <c r="H362" i="7"/>
  <c r="H394" i="7"/>
  <c r="H426" i="7"/>
  <c r="H458" i="7"/>
  <c r="H490" i="7"/>
  <c r="H521" i="7"/>
  <c r="H530" i="7"/>
  <c r="H53" i="7"/>
  <c r="I137" i="7"/>
  <c r="I224" i="7"/>
  <c r="H309" i="7"/>
  <c r="H366" i="7"/>
  <c r="H398" i="7"/>
  <c r="H430" i="7"/>
  <c r="H462" i="7"/>
  <c r="H494" i="7"/>
  <c r="H522" i="7"/>
  <c r="H531" i="7"/>
  <c r="I64" i="7"/>
  <c r="H149" i="7"/>
  <c r="I233" i="7"/>
  <c r="I320" i="7"/>
  <c r="H370" i="7"/>
  <c r="H402" i="7"/>
  <c r="H434" i="7"/>
  <c r="H466" i="7"/>
  <c r="H498" i="7"/>
  <c r="I523" i="7"/>
  <c r="I531" i="7"/>
  <c r="I73" i="7"/>
  <c r="I160" i="7"/>
  <c r="H245" i="7"/>
  <c r="I329" i="7"/>
  <c r="H374" i="7"/>
  <c r="H406" i="7"/>
  <c r="H438" i="7"/>
  <c r="H470" i="7"/>
  <c r="H502" i="7"/>
  <c r="H525" i="7"/>
  <c r="H533" i="7"/>
  <c r="H85" i="7"/>
  <c r="I169" i="7"/>
  <c r="I256" i="7"/>
  <c r="H341" i="7"/>
  <c r="H378" i="7"/>
  <c r="H410" i="7"/>
  <c r="H442" i="7"/>
  <c r="H474" i="7"/>
  <c r="H506" i="7"/>
  <c r="H526" i="7"/>
  <c r="H534" i="7"/>
  <c r="I96" i="7"/>
  <c r="H510" i="7"/>
  <c r="H181" i="7"/>
  <c r="H527" i="7"/>
  <c r="I265" i="7"/>
  <c r="H535" i="7"/>
  <c r="H350" i="7"/>
  <c r="H382" i="7"/>
  <c r="H414" i="7"/>
  <c r="H446" i="7"/>
  <c r="H478" i="7"/>
  <c r="D43" i="5"/>
  <c r="F43" i="5" s="1"/>
  <c r="D35" i="5"/>
  <c r="F35" i="5" s="1"/>
  <c r="D27" i="5"/>
  <c r="F27" i="5" s="1"/>
  <c r="V68" i="1"/>
  <c r="V51" i="1"/>
  <c r="W31" i="1"/>
  <c r="D33" i="5"/>
  <c r="F33" i="5" s="1"/>
  <c r="V84" i="1"/>
  <c r="V67" i="1"/>
  <c r="V20" i="1"/>
  <c r="D32" i="5"/>
  <c r="F32" i="5" s="1"/>
  <c r="V75" i="1"/>
  <c r="W55" i="1"/>
  <c r="D59" i="5" s="1"/>
  <c r="F59" i="5" s="1"/>
  <c r="V28" i="1"/>
  <c r="V11" i="1"/>
  <c r="D87" i="5"/>
  <c r="F87" i="5" s="1"/>
  <c r="D79" i="5"/>
  <c r="F79" i="5" s="1"/>
  <c r="D71" i="5"/>
  <c r="F71" i="5" s="1"/>
  <c r="D63" i="5"/>
  <c r="F63" i="5" s="1"/>
  <c r="D55" i="5"/>
  <c r="F55" i="5" s="1"/>
  <c r="D47" i="5"/>
  <c r="F47" i="5" s="1"/>
  <c r="D23" i="5"/>
  <c r="F23" i="5" s="1"/>
  <c r="D15" i="5"/>
  <c r="F15" i="5" s="1"/>
  <c r="V83" i="1"/>
  <c r="W63" i="1"/>
  <c r="D67" i="5" s="1"/>
  <c r="F67" i="5" s="1"/>
  <c r="V36" i="1"/>
  <c r="W27" i="1"/>
  <c r="D31" i="5" s="1"/>
  <c r="F31" i="5" s="1"/>
  <c r="V19" i="1"/>
  <c r="D78" i="5"/>
  <c r="F78" i="5" s="1"/>
  <c r="D70" i="5"/>
  <c r="F70" i="5" s="1"/>
  <c r="D54" i="5"/>
  <c r="F54" i="5" s="1"/>
  <c r="D46" i="5"/>
  <c r="F46" i="5" s="1"/>
  <c r="D38" i="5"/>
  <c r="F38" i="5" s="1"/>
  <c r="D22" i="5"/>
  <c r="F22" i="5" s="1"/>
  <c r="D14" i="5"/>
  <c r="F14" i="5" s="1"/>
  <c r="W82" i="1"/>
  <c r="D86" i="5" s="1"/>
  <c r="F86" i="5" s="1"/>
  <c r="W71" i="1"/>
  <c r="D75" i="5" s="1"/>
  <c r="F75" i="5" s="1"/>
  <c r="V44" i="1"/>
  <c r="W35" i="1"/>
  <c r="D39" i="5" s="1"/>
  <c r="F39" i="5" s="1"/>
  <c r="V27" i="1"/>
  <c r="W18" i="1"/>
  <c r="W7" i="1"/>
  <c r="D11" i="5" s="1"/>
  <c r="F11" i="5" s="1"/>
  <c r="D36" i="5"/>
  <c r="F36" i="5" s="1"/>
  <c r="D13" i="5"/>
  <c r="F13" i="5" s="1"/>
  <c r="W60" i="1"/>
  <c r="D64" i="5" s="1"/>
  <c r="F64" i="5" s="1"/>
  <c r="V52" i="1"/>
  <c r="W43" i="1"/>
  <c r="V35" i="1"/>
  <c r="V5" i="1"/>
  <c r="W73" i="1"/>
  <c r="D77" i="5" s="1"/>
  <c r="F77" i="5" s="1"/>
  <c r="W65" i="1"/>
  <c r="D69" i="5" s="1"/>
  <c r="F69" i="5" s="1"/>
  <c r="W53" i="1"/>
  <c r="D57" i="5" s="1"/>
  <c r="F57" i="5" s="1"/>
  <c r="W45" i="1"/>
  <c r="D49" i="5" s="1"/>
  <c r="F49" i="5" s="1"/>
  <c r="W37" i="1"/>
  <c r="D41" i="5" s="1"/>
  <c r="F41" i="5" s="1"/>
  <c r="W29" i="1"/>
  <c r="W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D81" i="5"/>
  <c r="F81" i="5" s="1"/>
  <c r="D53" i="5"/>
  <c r="F53" i="5" s="1"/>
  <c r="D25" i="5"/>
  <c r="F25" i="5" s="1"/>
  <c r="D45" i="5"/>
  <c r="F45" i="5" s="1"/>
  <c r="W81" i="1"/>
  <c r="W69" i="1"/>
  <c r="D73" i="5" s="1"/>
  <c r="F73" i="5" s="1"/>
  <c r="W61" i="1"/>
  <c r="W33" i="1"/>
  <c r="D37" i="5" s="1"/>
  <c r="F37" i="5" s="1"/>
  <c r="W25" i="1"/>
  <c r="D29" i="5" s="1"/>
  <c r="F29" i="5" s="1"/>
  <c r="W17" i="1"/>
  <c r="D21" i="5" s="1"/>
  <c r="F21" i="5" s="1"/>
  <c r="W9" i="1"/>
  <c r="W32" i="1"/>
  <c r="D68" i="5"/>
  <c r="F68" i="5" s="1"/>
  <c r="D85" i="5"/>
  <c r="F85" i="5" s="1"/>
  <c r="W57" i="1"/>
  <c r="D61" i="5" s="1"/>
  <c r="F61" i="5" s="1"/>
  <c r="D65" i="5"/>
  <c r="F65" i="5" s="1"/>
  <c r="V80" i="1"/>
  <c r="V72" i="1"/>
  <c r="V64" i="1"/>
  <c r="V56" i="1"/>
  <c r="V48" i="1"/>
  <c r="V40" i="1"/>
  <c r="V32" i="1"/>
  <c r="V24" i="1"/>
  <c r="V16" i="1"/>
  <c r="V8" i="1"/>
  <c r="V79" i="1"/>
  <c r="V71" i="1"/>
  <c r="V63" i="1"/>
  <c r="V55" i="1"/>
  <c r="V47" i="1"/>
  <c r="V39" i="1"/>
  <c r="V31" i="1"/>
  <c r="V23" i="1"/>
  <c r="V15" i="1"/>
  <c r="V7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6" i="1"/>
  <c r="D9" i="5" l="1"/>
  <c r="F9" i="5" s="1"/>
  <c r="G87" i="5" l="1"/>
  <c r="G30" i="5"/>
  <c r="G21" i="5"/>
  <c r="G24" i="5"/>
  <c r="G42" i="5"/>
  <c r="G81" i="5"/>
  <c r="G35" i="5"/>
  <c r="G53" i="5"/>
  <c r="G31" i="5"/>
  <c r="G55" i="5"/>
  <c r="G32" i="5"/>
  <c r="G67" i="5"/>
  <c r="G9" i="5"/>
  <c r="G74" i="5"/>
  <c r="G80" i="5"/>
  <c r="G71" i="5"/>
  <c r="G43" i="5"/>
  <c r="G29" i="5"/>
  <c r="G56" i="5"/>
  <c r="G50" i="5"/>
  <c r="G13" i="5"/>
  <c r="G82" i="5"/>
  <c r="G62" i="5"/>
  <c r="G47" i="5"/>
  <c r="G18" i="5"/>
  <c r="G61" i="5"/>
  <c r="G45" i="5"/>
  <c r="G12" i="5"/>
  <c r="G86" i="5"/>
  <c r="G16" i="5"/>
  <c r="G83" i="5"/>
  <c r="G75" i="5"/>
  <c r="G23" i="5"/>
  <c r="G11" i="5"/>
  <c r="G36" i="5"/>
  <c r="G79" i="5"/>
  <c r="G69" i="5"/>
  <c r="G46" i="5"/>
  <c r="G20" i="5"/>
  <c r="G34" i="5"/>
  <c r="G48" i="5"/>
  <c r="G33" i="5"/>
  <c r="G38" i="5"/>
  <c r="G19" i="5"/>
  <c r="G65" i="5"/>
  <c r="G59" i="5"/>
  <c r="G26" i="5"/>
  <c r="G40" i="5"/>
  <c r="G66" i="5"/>
  <c r="G27" i="5"/>
  <c r="G52" i="5"/>
  <c r="G73" i="5"/>
  <c r="G15" i="5"/>
  <c r="G77" i="5"/>
  <c r="G37" i="5"/>
  <c r="G28" i="5"/>
  <c r="G63" i="5"/>
  <c r="G44" i="5"/>
  <c r="G22" i="5"/>
  <c r="G84" i="5"/>
  <c r="G51" i="5"/>
  <c r="G58" i="5"/>
  <c r="G17" i="5"/>
  <c r="G72" i="5"/>
  <c r="G54" i="5"/>
  <c r="G25" i="5"/>
  <c r="G70" i="5"/>
  <c r="G60" i="5"/>
  <c r="G14" i="5"/>
  <c r="G64" i="5"/>
  <c r="G68" i="5"/>
  <c r="G49" i="5"/>
  <c r="G78" i="5"/>
  <c r="G10" i="5"/>
  <c r="G57" i="5"/>
  <c r="G76" i="5"/>
  <c r="G39" i="5"/>
  <c r="G85" i="5"/>
  <c r="G41" i="5"/>
  <c r="H27" i="5"/>
  <c r="I41" i="5" l="1"/>
  <c r="H58" i="5"/>
  <c r="I42" i="5"/>
  <c r="H48" i="5"/>
  <c r="H66" i="5"/>
  <c r="I64" i="5"/>
  <c r="H21" i="5"/>
  <c r="I66" i="5"/>
  <c r="I65" i="5"/>
  <c r="I39" i="5"/>
  <c r="H85" i="5"/>
  <c r="H25" i="5"/>
  <c r="H65" i="5"/>
  <c r="I22" i="5"/>
  <c r="I28" i="5"/>
  <c r="I63" i="5"/>
  <c r="H82" i="5"/>
  <c r="I36" i="5"/>
  <c r="I81" i="5"/>
  <c r="H57" i="5"/>
  <c r="I77" i="5"/>
  <c r="H60" i="5"/>
  <c r="I76" i="5"/>
  <c r="I78" i="5"/>
  <c r="I16" i="5"/>
  <c r="H39" i="5"/>
  <c r="H13" i="5"/>
  <c r="I83" i="5"/>
  <c r="I54" i="5"/>
  <c r="H73" i="5"/>
  <c r="H15" i="5"/>
  <c r="H46" i="5"/>
  <c r="I20" i="5"/>
  <c r="I26" i="5"/>
  <c r="H43" i="5"/>
  <c r="I30" i="5"/>
  <c r="H50" i="5"/>
  <c r="I45" i="5"/>
  <c r="I27" i="5"/>
  <c r="I61" i="5"/>
  <c r="H17" i="5"/>
  <c r="I69" i="5"/>
  <c r="H52" i="5"/>
  <c r="I68" i="5"/>
  <c r="I38" i="5"/>
  <c r="H9" i="5"/>
  <c r="H31" i="5"/>
  <c r="I11" i="5"/>
  <c r="H30" i="5"/>
  <c r="H32" i="5"/>
  <c r="I48" i="5"/>
  <c r="H71" i="5"/>
  <c r="I18" i="5"/>
  <c r="H69" i="5"/>
  <c r="I86" i="5"/>
  <c r="I24" i="5"/>
  <c r="H47" i="5"/>
  <c r="H37" i="5"/>
  <c r="I37" i="5"/>
  <c r="H61" i="5"/>
  <c r="H68" i="5"/>
  <c r="I59" i="5"/>
  <c r="I34" i="5"/>
  <c r="H28" i="5"/>
  <c r="I51" i="5"/>
  <c r="H51" i="5"/>
  <c r="H23" i="5"/>
  <c r="H84" i="5"/>
  <c r="H22" i="5"/>
  <c r="H24" i="5"/>
  <c r="I40" i="5"/>
  <c r="H63" i="5"/>
  <c r="I43" i="5"/>
  <c r="H62" i="5"/>
  <c r="H64" i="5"/>
  <c r="I80" i="5"/>
  <c r="H38" i="5"/>
  <c r="I50" i="5"/>
  <c r="I52" i="5"/>
  <c r="H40" i="5"/>
  <c r="I56" i="5"/>
  <c r="H79" i="5"/>
  <c r="H70" i="5"/>
  <c r="H19" i="5"/>
  <c r="I21" i="5"/>
  <c r="I55" i="5"/>
  <c r="H20" i="5"/>
  <c r="H59" i="5"/>
  <c r="I44" i="5"/>
  <c r="I85" i="5"/>
  <c r="H41" i="5"/>
  <c r="H83" i="5"/>
  <c r="H49" i="5"/>
  <c r="I62" i="5"/>
  <c r="H81" i="5"/>
  <c r="H55" i="5"/>
  <c r="I35" i="5"/>
  <c r="H54" i="5"/>
  <c r="H56" i="5"/>
  <c r="I72" i="5"/>
  <c r="H35" i="5"/>
  <c r="I75" i="5"/>
  <c r="I17" i="5"/>
  <c r="I15" i="5"/>
  <c r="H34" i="5"/>
  <c r="I25" i="5"/>
  <c r="I82" i="5"/>
  <c r="I84" i="5"/>
  <c r="H72" i="5"/>
  <c r="H10" i="5"/>
  <c r="I58" i="5"/>
  <c r="H78" i="5"/>
  <c r="I70" i="5"/>
  <c r="I79" i="5"/>
  <c r="H74" i="5"/>
  <c r="I31" i="5"/>
  <c r="I46" i="5"/>
  <c r="H16" i="5"/>
  <c r="I32" i="5"/>
  <c r="H87" i="5"/>
  <c r="I67" i="5"/>
  <c r="H86" i="5"/>
  <c r="I9" i="5"/>
  <c r="H26" i="5"/>
  <c r="I10" i="5"/>
  <c r="H29" i="5"/>
  <c r="H67" i="5"/>
  <c r="I47" i="5"/>
  <c r="H11" i="5"/>
  <c r="H36" i="5"/>
  <c r="I57" i="5"/>
  <c r="I23" i="5"/>
  <c r="H42" i="5"/>
  <c r="H76" i="5"/>
  <c r="H45" i="5"/>
  <c r="H77" i="5"/>
  <c r="H75" i="5"/>
  <c r="H80" i="5"/>
  <c r="H18" i="5"/>
  <c r="I49" i="5"/>
  <c r="H53" i="5"/>
  <c r="I73" i="5"/>
  <c r="I71" i="5"/>
  <c r="I13" i="5"/>
  <c r="I74" i="5"/>
  <c r="I12" i="5"/>
  <c r="I14" i="5"/>
  <c r="H33" i="5"/>
  <c r="I53" i="5"/>
  <c r="H12" i="5"/>
  <c r="I19" i="5"/>
  <c r="H44" i="5"/>
  <c r="I87" i="5"/>
  <c r="I29" i="5"/>
  <c r="H14" i="5"/>
  <c r="I33" i="5"/>
  <c r="I60" i="5"/>
</calcChain>
</file>

<file path=xl/sharedStrings.xml><?xml version="1.0" encoding="utf-8"?>
<sst xmlns="http://schemas.openxmlformats.org/spreadsheetml/2006/main" count="1385" uniqueCount="852">
  <si>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</si>
  <si>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</si>
  <si>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</si>
  <si>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</si>
  <si>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</si>
  <si>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</si>
  <si>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</si>
  <si>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</si>
  <si>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</si>
  <si>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</si>
  <si>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</si>
  <si>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</si>
  <si>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</si>
  <si>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</si>
  <si>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Owned outright</t>
  </si>
  <si>
    <t>Owned with a mortgage</t>
  </si>
  <si>
    <t>Rented: Real estate agent</t>
  </si>
  <si>
    <t>Rented: State or territory housing authority</t>
  </si>
  <si>
    <t>Rented: Person not in same household</t>
  </si>
  <si>
    <t>Rented: Housing co-operative, community or church group</t>
  </si>
  <si>
    <t>Rented: Other landlord type</t>
  </si>
  <si>
    <t>Rented: Landlord type not stated</t>
  </si>
  <si>
    <t>Other tenure type</t>
  </si>
  <si>
    <t>Tenure type not stated</t>
  </si>
  <si>
    <t>Tenure type not applicable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</si>
  <si>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</si>
  <si>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</si>
  <si>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</si>
  <si>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</si>
  <si>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</si>
  <si>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</si>
  <si>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</si>
  <si>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</si>
  <si>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</si>
  <si>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</si>
  <si>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</si>
  <si>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</si>
  <si>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</si>
  <si>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</si>
  <si>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</si>
  <si>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</si>
  <si>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</si>
  <si>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</si>
  <si>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</si>
  <si>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</si>
  <si>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</si>
  <si>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</si>
  <si>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</si>
  <si>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</si>
  <si>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</si>
  <si>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</si>
  <si>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</si>
  <si>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</si>
  <si>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</si>
  <si>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</si>
  <si>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</si>
  <si>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</si>
  <si>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</si>
  <si>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</si>
  <si>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</si>
  <si>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</si>
  <si>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</si>
  <si>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</si>
  <si>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</si>
  <si>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</si>
  <si>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</si>
  <si>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</si>
  <si>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</si>
  <si>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</si>
  <si>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</si>
  <si>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</si>
  <si>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</si>
  <si>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</si>
  <si>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</si>
  <si>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</si>
  <si>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</si>
  <si>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</si>
  <si>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</si>
  <si>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</si>
  <si>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</si>
  <si>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</si>
  <si>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</si>
  <si>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</si>
  <si>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</si>
  <si>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</si>
  <si>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</si>
  <si>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</si>
  <si>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</si>
  <si>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</si>
  <si>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</si>
  <si>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</si>
  <si>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</si>
  <si>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</si>
  <si>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</si>
  <si>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</si>
  <si>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</si>
  <si>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</si>
  <si>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</si>
  <si>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</si>
  <si>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</si>
  <si>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</si>
  <si>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</si>
  <si>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</si>
  <si>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Count of Dwellings</t>
  </si>
  <si>
    <t>Real estate agent</t>
  </si>
  <si>
    <t>State or territory housing authority</t>
  </si>
  <si>
    <t>Person not in the same household-parent/other relative</t>
  </si>
  <si>
    <t>Person not in the same household-other person</t>
  </si>
  <si>
    <t>Residential park (includes caravan parks and marinas)</t>
  </si>
  <si>
    <t>Employer-Government (includes Defence Housing Authority)</t>
  </si>
  <si>
    <t>Employer-other employer</t>
  </si>
  <si>
    <t>Housing co-operative/community/church group</t>
  </si>
  <si>
    <t>Not stated</t>
  </si>
  <si>
    <t>Not applicable</t>
  </si>
  <si>
    <t>Melton (S)</t>
  </si>
  <si>
    <t>Wodonga (RC)</t>
  </si>
  <si>
    <t>Housing Authority, co-op, community group, church</t>
  </si>
  <si>
    <t>All Dwellings</t>
  </si>
  <si>
    <t>Per cent Social Housing</t>
  </si>
  <si>
    <t>All Dwellings with defined landlord type</t>
  </si>
  <si>
    <t>Housing Type 2006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</si>
  <si>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</si>
  <si>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</si>
  <si>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</si>
  <si>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</si>
  <si>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</si>
  <si>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</si>
  <si>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</si>
  <si>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</si>
  <si>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</si>
  <si>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</si>
  <si>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</si>
  <si>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</si>
  <si>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</si>
  <si>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</si>
  <si>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</si>
  <si>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</si>
  <si>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</si>
  <si>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</si>
  <si>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</si>
  <si>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</si>
  <si>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</si>
  <si>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</si>
  <si>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</si>
  <si>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</si>
  <si>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</si>
  <si>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</si>
  <si>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</si>
  <si>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</si>
  <si>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</si>
  <si>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</si>
  <si>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</si>
  <si>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</si>
  <si>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</si>
  <si>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</si>
  <si>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</si>
  <si>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</si>
  <si>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</si>
  <si>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</si>
  <si>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</si>
  <si>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</si>
  <si>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</si>
  <si>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</si>
  <si>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</si>
  <si>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</si>
  <si>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</si>
  <si>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</si>
  <si>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</si>
  <si>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</si>
  <si>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</si>
  <si>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</si>
  <si>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</si>
  <si>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</si>
  <si>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</si>
  <si>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</si>
  <si>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</si>
  <si>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</si>
  <si>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</si>
  <si>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</si>
  <si>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</si>
  <si>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</si>
  <si>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</si>
  <si>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</si>
  <si>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</si>
  <si>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</si>
  <si>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</si>
  <si>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</si>
  <si>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</si>
  <si>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</si>
  <si>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</si>
  <si>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</si>
  <si>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</si>
  <si>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</si>
  <si>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</si>
  <si>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</si>
  <si>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</si>
  <si>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</si>
  <si>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</si>
  <si>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</si>
  <si>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Change in Number of Social H Dwellings</t>
  </si>
  <si>
    <t>Change in Percentage of Social H Dwellings</t>
  </si>
  <si>
    <t>2006: Social Housing Number</t>
  </si>
  <si>
    <t>2006: Social Housing Per cent</t>
  </si>
  <si>
    <t>Adj no</t>
  </si>
  <si>
    <t>Rank</t>
  </si>
  <si>
    <t>Per cent</t>
  </si>
  <si>
    <t>Number</t>
  </si>
  <si>
    <t>I: Comparison across municipalities</t>
  </si>
  <si>
    <t>II: Comparison of two municipalities, over time</t>
  </si>
  <si>
    <t>I: Comparison across suburbs</t>
  </si>
  <si>
    <t>Abbotsford (Vic.)</t>
  </si>
  <si>
    <t>Aberfeldie</t>
  </si>
  <si>
    <t>Airport West</t>
  </si>
  <si>
    <t>Albanvale</t>
  </si>
  <si>
    <t>Albert Park (Vic.)</t>
  </si>
  <si>
    <t>Albion (Vic.)</t>
  </si>
  <si>
    <t>Alphington</t>
  </si>
  <si>
    <t>Altona (Vic.)</t>
  </si>
  <si>
    <t>Altona Meadows</t>
  </si>
  <si>
    <t>Altona North</t>
  </si>
  <si>
    <t>Ardeer</t>
  </si>
  <si>
    <t>Armadale (Vic.)</t>
  </si>
  <si>
    <t>Ascot Vale</t>
  </si>
  <si>
    <t>Ashburton</t>
  </si>
  <si>
    <t>Ashwood</t>
  </si>
  <si>
    <t>Aspendale</t>
  </si>
  <si>
    <t>Aspendale Gardens</t>
  </si>
  <si>
    <t>Avondale Heights</t>
  </si>
  <si>
    <t>Bacchus Marsh</t>
  </si>
  <si>
    <t>Badger Creek</t>
  </si>
  <si>
    <t>Balaclava (Vic.)</t>
  </si>
  <si>
    <t>Balwyn</t>
  </si>
  <si>
    <t>Baxter</t>
  </si>
  <si>
    <t>Bayswater (Vic.)</t>
  </si>
  <si>
    <t>Bayswater North</t>
  </si>
  <si>
    <t>Beaconsfield (Vic.)</t>
  </si>
  <si>
    <t>Beaumaris (Vic.)</t>
  </si>
  <si>
    <t>Bellfield (Banyule - Vic.)</t>
  </si>
  <si>
    <t>Bentleigh</t>
  </si>
  <si>
    <t>Bentleigh East</t>
  </si>
  <si>
    <t>Berwick</t>
  </si>
  <si>
    <t>Bittern</t>
  </si>
  <si>
    <t>Blackburn</t>
  </si>
  <si>
    <t>Blackburn North</t>
  </si>
  <si>
    <t>Blackburn South</t>
  </si>
  <si>
    <t>Bonbeach</t>
  </si>
  <si>
    <t>Boronia</t>
  </si>
  <si>
    <t>Box Hill (Vic.)</t>
  </si>
  <si>
    <t>Box Hill North</t>
  </si>
  <si>
    <t>Box Hill South</t>
  </si>
  <si>
    <t>Braybrook</t>
  </si>
  <si>
    <t>Briar Hill</t>
  </si>
  <si>
    <t>Brighton (Vic.)</t>
  </si>
  <si>
    <t>Brighton East</t>
  </si>
  <si>
    <t>Broadmeadows (Vic.)</t>
  </si>
  <si>
    <t>Brookfield (Vic.)</t>
  </si>
  <si>
    <t>Brooklyn (Vic.)</t>
  </si>
  <si>
    <t>Brunswick (Vic.)</t>
  </si>
  <si>
    <t>Brunswick East</t>
  </si>
  <si>
    <t>Brunswick West</t>
  </si>
  <si>
    <t>Bulleen</t>
  </si>
  <si>
    <t>Bundoora (Vic.)</t>
  </si>
  <si>
    <t>Burnley</t>
  </si>
  <si>
    <t>Burnside Heights</t>
  </si>
  <si>
    <t>Burwood (Vic.)</t>
  </si>
  <si>
    <t>Burwood East</t>
  </si>
  <si>
    <t>Cairnlea</t>
  </si>
  <si>
    <t>Camberwell (Vic.)</t>
  </si>
  <si>
    <t>Campbellfield</t>
  </si>
  <si>
    <t>Canterbury (Vic.)</t>
  </si>
  <si>
    <t>Carlton (Vic.)</t>
  </si>
  <si>
    <t>Carlton North</t>
  </si>
  <si>
    <t>Carnegie</t>
  </si>
  <si>
    <t>Caroline Springs</t>
  </si>
  <si>
    <t>Carrum</t>
  </si>
  <si>
    <t>Carrum Downs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</si>
  <si>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</si>
  <si>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</si>
  <si>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</si>
  <si>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</si>
  <si>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</si>
  <si>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</si>
  <si>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</si>
  <si>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 (Vic.)</t>
  </si>
  <si>
    <t>Chirnside Park</t>
  </si>
  <si>
    <t>Clarinda</t>
  </si>
  <si>
    <t>Clayton</t>
  </si>
  <si>
    <t>Clayton South</t>
  </si>
  <si>
    <t>Clifton Hill</t>
  </si>
  <si>
    <t>Clyde North</t>
  </si>
  <si>
    <t>Coburg</t>
  </si>
  <si>
    <t>Coburg North</t>
  </si>
  <si>
    <t>Cockatoo (Vic.)</t>
  </si>
  <si>
    <t>Collingwood (Vic.)</t>
  </si>
  <si>
    <t>Coolaroo</t>
  </si>
  <si>
    <t>Craigieburn</t>
  </si>
  <si>
    <t>Cranbourne</t>
  </si>
  <si>
    <t>Cranbourne East</t>
  </si>
  <si>
    <t>Cranbourne North</t>
  </si>
  <si>
    <t>Cranbourne West</t>
  </si>
  <si>
    <t>Crib Point</t>
  </si>
  <si>
    <t>Croydon (Vic.)</t>
  </si>
  <si>
    <t>Croydon North</t>
  </si>
  <si>
    <t>Croydon South</t>
  </si>
  <si>
    <t>Dallas</t>
  </si>
  <si>
    <t>Dandenong</t>
  </si>
  <si>
    <t>Dandenong North</t>
  </si>
  <si>
    <t>Darley</t>
  </si>
  <si>
    <t>Deer Park</t>
  </si>
  <si>
    <t>Delahey</t>
  </si>
  <si>
    <t>Derrimut</t>
  </si>
  <si>
    <t>Diamond Creek</t>
  </si>
  <si>
    <t>Docklands</t>
  </si>
  <si>
    <t>Doncaster</t>
  </si>
  <si>
    <t>Doncaster East</t>
  </si>
  <si>
    <t>Donvale</t>
  </si>
  <si>
    <t>Doreen</t>
  </si>
  <si>
    <t>Doveton</t>
  </si>
  <si>
    <t>Dromana</t>
  </si>
  <si>
    <t>Edithvale</t>
  </si>
  <si>
    <t>Elsternwick</t>
  </si>
  <si>
    <t>Eltham (Vic.)</t>
  </si>
  <si>
    <t>Elwood</t>
  </si>
  <si>
    <t>Emerald (Vic.)</t>
  </si>
  <si>
    <t>Endeavour Hills</t>
  </si>
  <si>
    <t>Epping (Vic.)</t>
  </si>
  <si>
    <t>Essendon</t>
  </si>
  <si>
    <t>Essendon North</t>
  </si>
  <si>
    <t>Essendon West</t>
  </si>
  <si>
    <t>Eumemmerring</t>
  </si>
  <si>
    <t>Fairfield (Vic.)</t>
  </si>
  <si>
    <t>Fawkner</t>
  </si>
  <si>
    <t>Ferntree Gully</t>
  </si>
  <si>
    <t>Fitzroy (Vic.)</t>
  </si>
  <si>
    <t>Fitzroy North</t>
  </si>
  <si>
    <t>Flemington</t>
  </si>
  <si>
    <t>Footscray</t>
  </si>
  <si>
    <t>Forest Hill (Vic.)</t>
  </si>
  <si>
    <t>Frankston North</t>
  </si>
  <si>
    <t>Frankston South</t>
  </si>
  <si>
    <t>Gardenvale</t>
  </si>
  <si>
    <t>Gisborne</t>
  </si>
  <si>
    <t>Gladstone Park</t>
  </si>
  <si>
    <t>Glen Huntly</t>
  </si>
  <si>
    <t>Glen Iris (Vic.)</t>
  </si>
  <si>
    <t>Glen Waverley</t>
  </si>
  <si>
    <t>Glenroy (Vic.)</t>
  </si>
  <si>
    <t>Greensborough</t>
  </si>
  <si>
    <t>Hadfield</t>
  </si>
  <si>
    <t>Hallam</t>
  </si>
  <si>
    <t>Hampton (Vic.)</t>
  </si>
  <si>
    <t>Hampton East</t>
  </si>
  <si>
    <t>Hampton Park</t>
  </si>
  <si>
    <t>Hastings (Vic.)</t>
  </si>
  <si>
    <t>Hawthorn (Vic.)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</si>
  <si>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</si>
  <si>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</si>
  <si>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</si>
  <si>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</si>
  <si>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</si>
  <si>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</si>
  <si>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</si>
  <si>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</si>
  <si>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</si>
  <si>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Hoppers Crossing</t>
  </si>
  <si>
    <t>Hughesdale</t>
  </si>
  <si>
    <t>Huntingdale (Vic.)</t>
  </si>
  <si>
    <t>Hurstbridge</t>
  </si>
  <si>
    <t>Ivanhoe (Vic.)</t>
  </si>
  <si>
    <t>Ivanhoe East</t>
  </si>
  <si>
    <t>Jacana</t>
  </si>
  <si>
    <t>Kealba</t>
  </si>
  <si>
    <t>Keilor Downs</t>
  </si>
  <si>
    <t>Keilor East</t>
  </si>
  <si>
    <t>Kensington (Vic.)</t>
  </si>
  <si>
    <t>Kew (Vic.)</t>
  </si>
  <si>
    <t>Kew East</t>
  </si>
  <si>
    <t>Keysborough</t>
  </si>
  <si>
    <t>Kilsyth</t>
  </si>
  <si>
    <t>Kings Park (Vic.)</t>
  </si>
  <si>
    <t>Kingsbury</t>
  </si>
  <si>
    <t>Kingsville</t>
  </si>
  <si>
    <t>Knoxfield</t>
  </si>
  <si>
    <t>Koo Wee Rup</t>
  </si>
  <si>
    <t>Kurunjang</t>
  </si>
  <si>
    <t>Lalor</t>
  </si>
  <si>
    <t>Lang Lang</t>
  </si>
  <si>
    <t>Langwarrin</t>
  </si>
  <si>
    <t>Laverton (Vic.)</t>
  </si>
  <si>
    <t>Lilydale (Vic.)</t>
  </si>
  <si>
    <t>Lynbrook</t>
  </si>
  <si>
    <t>Lysterfield</t>
  </si>
  <si>
    <t>Macleod (Vic.)</t>
  </si>
  <si>
    <t>Maddingley</t>
  </si>
  <si>
    <t>Maidstone</t>
  </si>
  <si>
    <t>Malvern (Vic.)</t>
  </si>
  <si>
    <t>Malvern East</t>
  </si>
  <si>
    <t>McCrae</t>
  </si>
  <si>
    <t>McKinnon</t>
  </si>
  <si>
    <t>Meadow Heights</t>
  </si>
  <si>
    <t>Melton (Vic.)</t>
  </si>
  <si>
    <t>Melton South</t>
  </si>
  <si>
    <t>Melton West</t>
  </si>
  <si>
    <t>Mentone</t>
  </si>
  <si>
    <t>Mernda</t>
  </si>
  <si>
    <t>Mickleham</t>
  </si>
  <si>
    <t>Mill Park</t>
  </si>
  <si>
    <t>Millgrove</t>
  </si>
  <si>
    <t>Mitcham (Vic.)</t>
  </si>
  <si>
    <t>Mont Albert</t>
  </si>
  <si>
    <t>Mont Albert North</t>
  </si>
  <si>
    <t>Montmorency</t>
  </si>
  <si>
    <t>Montrose (Vic.)</t>
  </si>
  <si>
    <t>Moonee Ponds</t>
  </si>
  <si>
    <t>Moorabbin</t>
  </si>
  <si>
    <t>Mooroolbark</t>
  </si>
  <si>
    <t>Mordialloc</t>
  </si>
  <si>
    <t>Mornington (Vic.)</t>
  </si>
  <si>
    <t>Mount Evelyn</t>
  </si>
  <si>
    <t>Mount Martha</t>
  </si>
  <si>
    <t>Mount Waverley</t>
  </si>
  <si>
    <t>Mulgrave (Vic.)</t>
  </si>
  <si>
    <t>Murrumbeena</t>
  </si>
  <si>
    <t>Narre Warren</t>
  </si>
  <si>
    <t>Narre Warren South</t>
  </si>
  <si>
    <t>Newport (Vic.)</t>
  </si>
  <si>
    <t>Niddrie</t>
  </si>
  <si>
    <t>Noble Park</t>
  </si>
  <si>
    <t>Noble Park North</t>
  </si>
  <si>
    <t>North Melbourne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</si>
  <si>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</si>
  <si>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</si>
  <si>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</si>
  <si>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</si>
  <si>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</si>
  <si>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</si>
  <si>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</si>
  <si>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</si>
  <si>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Ormond</t>
  </si>
  <si>
    <t>Pakenham</t>
  </si>
  <si>
    <t>Parkdale</t>
  </si>
  <si>
    <t>Parkville (Vic.)</t>
  </si>
  <si>
    <t>Pascoe Vale</t>
  </si>
  <si>
    <t>Pascoe Vale South</t>
  </si>
  <si>
    <t>Patterson Lakes</t>
  </si>
  <si>
    <t>Point Cook</t>
  </si>
  <si>
    <t>Port Melbourne</t>
  </si>
  <si>
    <t>Prahran</t>
  </si>
  <si>
    <t>Preston (Vic.)</t>
  </si>
  <si>
    <t>Princes Hill</t>
  </si>
  <si>
    <t>Reservoir (Vic.)</t>
  </si>
  <si>
    <t>Richmond (Vic.)</t>
  </si>
  <si>
    <t>Ringwood (Vic.)</t>
  </si>
  <si>
    <t>Ringwood East</t>
  </si>
  <si>
    <t>Ringwood North</t>
  </si>
  <si>
    <t>Ripponlea</t>
  </si>
  <si>
    <t>Romsey</t>
  </si>
  <si>
    <t>Rosanna</t>
  </si>
  <si>
    <t>Rosebud</t>
  </si>
  <si>
    <t>Rowville</t>
  </si>
  <si>
    <t>Roxburgh Park</t>
  </si>
  <si>
    <t>Sandringham (Vic.)</t>
  </si>
  <si>
    <t>Scoresby</t>
  </si>
  <si>
    <t>Seabrook</t>
  </si>
  <si>
    <t>Seaford (Vic.)</t>
  </si>
  <si>
    <t>Seddon (Vic.)</t>
  </si>
  <si>
    <t>Skye (Vic.)</t>
  </si>
  <si>
    <t>Somerville (Vic.)</t>
  </si>
  <si>
    <t>South Kingsville</t>
  </si>
  <si>
    <t>South Melbourne</t>
  </si>
  <si>
    <t>South Morang</t>
  </si>
  <si>
    <t>South Yarra</t>
  </si>
  <si>
    <t>Southbank</t>
  </si>
  <si>
    <t>Spotswood</t>
  </si>
  <si>
    <t>Springvale (Vic.)</t>
  </si>
  <si>
    <t>Springvale South</t>
  </si>
  <si>
    <t>St Albans (Vic.)</t>
  </si>
  <si>
    <t>St Helena</t>
  </si>
  <si>
    <t>St Kilda (Vic.)</t>
  </si>
  <si>
    <t>St Kilda East</t>
  </si>
  <si>
    <t>St Kilda West</t>
  </si>
  <si>
    <t>Strathmore (Vic.)</t>
  </si>
  <si>
    <t>Sunbury</t>
  </si>
  <si>
    <t>Sunshine (Vic.)</t>
  </si>
  <si>
    <t>Sunshine North</t>
  </si>
  <si>
    <t>Sunshine West</t>
  </si>
  <si>
    <t>Surrey Hills</t>
  </si>
  <si>
    <t>Sydenham (Vic.)</t>
  </si>
  <si>
    <t>Tarneit</t>
  </si>
  <si>
    <t>Taylors Hill</t>
  </si>
  <si>
    <t>Tecoma</t>
  </si>
  <si>
    <t>Templestowe</t>
  </si>
  <si>
    <t>Templestowe Lower</t>
  </si>
  <si>
    <t>The Basin (Vic.)</t>
  </si>
  <si>
    <t>Thomastown</t>
  </si>
  <si>
    <t>Thornbury</t>
  </si>
  <si>
    <t>Toorak</t>
  </si>
  <si>
    <t>Travancore</t>
  </si>
  <si>
    <t>Truganina</t>
  </si>
  <si>
    <t>Tullamarine</t>
  </si>
  <si>
    <t>Upwey</t>
  </si>
  <si>
    <t>Vermont</t>
  </si>
  <si>
    <t>Vermont South</t>
  </si>
  <si>
    <t>Viewbank</t>
  </si>
  <si>
    <t>Wallan</t>
  </si>
  <si>
    <t>Wantirna</t>
  </si>
  <si>
    <t>Wantirna South</t>
  </si>
  <si>
    <t>Warrandyte</t>
  </si>
  <si>
    <t>Warranwood</t>
  </si>
  <si>
    <t>Watsonia</t>
  </si>
  <si>
    <t>Watsonia North</t>
  </si>
  <si>
    <t>Werribee</t>
  </si>
  <si>
    <t>West Footscray</t>
  </si>
  <si>
    <t>West Melbourne</t>
  </si>
  <si>
    <t>Westmeadows</t>
  </si>
  <si>
    <t>Wheelers Hill</t>
  </si>
  <si>
    <t>Williamstown (Vic.)</t>
  </si>
  <si>
    <t>Williamstown North</t>
  </si>
  <si>
    <t>Windsor (Vic.)</t>
  </si>
  <si>
    <t>Wollert</t>
  </si>
  <si>
    <t>Wyndham Vale</t>
  </si>
  <si>
    <t>Yallambie</t>
  </si>
  <si>
    <t>Yarra Junction</t>
  </si>
  <si>
    <t>Yarraville</t>
  </si>
  <si>
    <t>Housing Tenure and Landlord Type 2021</t>
  </si>
  <si>
    <t>2021: Social Housing Number</t>
  </si>
  <si>
    <t>2021: Social Housing Per cent</t>
  </si>
  <si>
    <t>2006-2021: Change in Number of Social H Dwellings</t>
  </si>
  <si>
    <t>2006-2021: Change in Percentage of Social H Dwellings</t>
  </si>
  <si>
    <t>Customised tabulation from the findings of the 2006 and 2021 Censuses</t>
  </si>
  <si>
    <t>Social Housing: Number of Dwellings and Percentage of Dwellings, by Municipality: 2006 and 2021</t>
  </si>
  <si>
    <t>Alexandra (Vic.)</t>
  </si>
  <si>
    <t>Alfredton</t>
  </si>
  <si>
    <t>Anglesea</t>
  </si>
  <si>
    <t>Apollo Bay (Vic.)</t>
  </si>
  <si>
    <t>Ascot (Greater Bendigo - Vic.)</t>
  </si>
  <si>
    <t>Bairnsdale</t>
  </si>
  <si>
    <t>Ballan</t>
  </si>
  <si>
    <t>Ballarat Central</t>
  </si>
  <si>
    <t>Ballarat East</t>
  </si>
  <si>
    <t>Ballarat North</t>
  </si>
  <si>
    <t>Bandiana</t>
  </si>
  <si>
    <t>Baranduda</t>
  </si>
  <si>
    <t>Barwon Heads</t>
  </si>
  <si>
    <t>Beechworth</t>
  </si>
  <si>
    <t>Bell Park</t>
  </si>
  <si>
    <t>Bell Post Hill</t>
  </si>
  <si>
    <t>Belmont (Vic.)</t>
  </si>
  <si>
    <t>Bendigo</t>
  </si>
  <si>
    <t>Birchip</t>
  </si>
  <si>
    <t>Black Hill (Vic.)</t>
  </si>
  <si>
    <t>Boolarra</t>
  </si>
  <si>
    <t>Breakwater</t>
  </si>
  <si>
    <t>Bright (Vic.)</t>
  </si>
  <si>
    <t>Broadford</t>
  </si>
  <si>
    <t>Brown Hill (Vic.)</t>
  </si>
  <si>
    <t>Bruthen</t>
  </si>
  <si>
    <t>California Gully</t>
  </si>
  <si>
    <t>Campbells Creek</t>
  </si>
  <si>
    <t>Camperdown (Vic.)</t>
  </si>
  <si>
    <t>Canadian</t>
  </si>
  <si>
    <t>Cann River</t>
  </si>
  <si>
    <t>Capel Sound</t>
  </si>
  <si>
    <t>Carisbrook</t>
  </si>
  <si>
    <t>Castlemaine</t>
  </si>
  <si>
    <t>Charlton (Vic.)</t>
  </si>
  <si>
    <t>Churchill (Vic.)</t>
  </si>
  <si>
    <t>Clifton Springs</t>
  </si>
  <si>
    <t>Clunes (Vic.)</t>
  </si>
  <si>
    <t>Cobden</t>
  </si>
  <si>
    <t>Cobram</t>
  </si>
  <si>
    <t>Cohuna</t>
  </si>
  <si>
    <t>Colac</t>
  </si>
  <si>
    <t>Coleraine</t>
  </si>
  <si>
    <t>Corio</t>
  </si>
  <si>
    <t>Corryong</t>
  </si>
  <si>
    <t>Cowes</t>
  </si>
  <si>
    <t>Creswick</t>
  </si>
  <si>
    <t>Daylesford</t>
  </si>
  <si>
    <t>Delacombe</t>
  </si>
  <si>
    <t>Dennington</t>
  </si>
  <si>
    <t>Dimboola</t>
  </si>
  <si>
    <t>Dingee</t>
  </si>
  <si>
    <t>Donald</t>
  </si>
  <si>
    <t>Drouin</t>
  </si>
  <si>
    <t>Drysdale</t>
  </si>
  <si>
    <t>Dunolly (Vic.)</t>
  </si>
  <si>
    <t>Eaglehawk</t>
  </si>
  <si>
    <t>East Bairnsdale</t>
  </si>
  <si>
    <t>East Bendigo</t>
  </si>
  <si>
    <t>East Geelong</t>
  </si>
  <si>
    <t>Eastwood (Vic.)</t>
  </si>
  <si>
    <t>Echuca</t>
  </si>
  <si>
    <t>Edenhope</t>
  </si>
  <si>
    <t>Elmore</t>
  </si>
  <si>
    <t>Epsom (Vic.)</t>
  </si>
  <si>
    <t>Eureka (Vic.)</t>
  </si>
  <si>
    <t>Euroa</t>
  </si>
  <si>
    <t>Flora Hill</t>
  </si>
  <si>
    <t>Foster</t>
  </si>
  <si>
    <t>Framlingham</t>
  </si>
  <si>
    <t>Geelong</t>
  </si>
  <si>
    <t>Geelong West</t>
  </si>
  <si>
    <t>Golden Point (Ballarat - Vic.)</t>
  </si>
  <si>
    <t>Golden Square</t>
  </si>
  <si>
    <t>Grovedale</t>
  </si>
  <si>
    <t>Gunbower</t>
  </si>
  <si>
    <t>Halls Gap</t>
  </si>
  <si>
    <t>Hamilton (Vic.)</t>
  </si>
  <si>
    <t>Hamlyn Heights</t>
  </si>
  <si>
    <t>Harkness</t>
  </si>
  <si>
    <t>Heathcote (Vic.)</t>
  </si>
  <si>
    <t>Herne Hill (Vic.)</t>
  </si>
  <si>
    <t>Heyfield</t>
  </si>
  <si>
    <t>Heywood</t>
  </si>
  <si>
    <t>Highton</t>
  </si>
  <si>
    <t>Inverloch</t>
  </si>
  <si>
    <t>Ironbark (Vic.)</t>
  </si>
  <si>
    <t>Irymple (Vic.)</t>
  </si>
  <si>
    <t>Jeparit</t>
  </si>
  <si>
    <t>Kangaroo Flat (Vic.)</t>
  </si>
  <si>
    <t>Kennington</t>
  </si>
  <si>
    <t>Kerang</t>
  </si>
  <si>
    <t>Kialla</t>
  </si>
  <si>
    <t>Kilmore</t>
  </si>
  <si>
    <t>Koroit</t>
  </si>
  <si>
    <t>Korumburra</t>
  </si>
  <si>
    <t>Kyabram</t>
  </si>
  <si>
    <t>Kyneton</t>
  </si>
  <si>
    <t>Lake Gardens</t>
  </si>
  <si>
    <t>Lake Wendouree</t>
  </si>
  <si>
    <t>Lakes Entrance</t>
  </si>
  <si>
    <t>Lara</t>
  </si>
  <si>
    <t>Leongatha</t>
  </si>
  <si>
    <t>Leopold</t>
  </si>
  <si>
    <t>Lismore (Vic.)</t>
  </si>
  <si>
    <t>Lockington</t>
  </si>
  <si>
    <t>Long Gully</t>
  </si>
  <si>
    <t>Lorne (Vic.)</t>
  </si>
  <si>
    <t>Lovely Banks</t>
  </si>
  <si>
    <t>Lucknow (Vic.)</t>
  </si>
  <si>
    <t>Maffra (Vic.)</t>
  </si>
  <si>
    <t>Maldon (Vic.)</t>
  </si>
  <si>
    <t>Mallacoota</t>
  </si>
  <si>
    <t>Manifold Heights</t>
  </si>
  <si>
    <t>Manor Lakes</t>
  </si>
  <si>
    <t>Mansfield (Vic.)</t>
  </si>
  <si>
    <t>Marshall</t>
  </si>
  <si>
    <t>Maryborough (Vic.)</t>
  </si>
  <si>
    <t>Meeniyan</t>
  </si>
  <si>
    <t>Merbein</t>
  </si>
  <si>
    <t>Mirboo North</t>
  </si>
  <si>
    <t>Mitchell Park (Vic.)</t>
  </si>
  <si>
    <t>Moe</t>
  </si>
  <si>
    <t>Mooroopna</t>
  </si>
  <si>
    <t>Morwell</t>
  </si>
  <si>
    <t>Mount Clear</t>
  </si>
  <si>
    <t>Mount Pleasant (Vic.)</t>
  </si>
  <si>
    <t>Murchison (Vic.)</t>
  </si>
  <si>
    <t>Myrtleford</t>
  </si>
  <si>
    <t>Nagambie</t>
  </si>
  <si>
    <t>Nathalia</t>
  </si>
  <si>
    <t>Neerim South</t>
  </si>
  <si>
    <t>Newborough</t>
  </si>
  <si>
    <t>Newcomb</t>
  </si>
  <si>
    <t>Newtown (Greater Geelong - Vic.)</t>
  </si>
  <si>
    <t>Nhill</t>
  </si>
  <si>
    <t>Norlane</t>
  </si>
  <si>
    <t>North Bendigo</t>
  </si>
  <si>
    <t>North Geelong</t>
  </si>
  <si>
    <t>North Wonthaggi</t>
  </si>
  <si>
    <t>Numurkah</t>
  </si>
  <si>
    <t>Nyah West</t>
  </si>
  <si>
    <t>Ocean Grove</t>
  </si>
  <si>
    <t>Orbost</t>
  </si>
  <si>
    <t>Ouyen</t>
  </si>
  <si>
    <t>Paynesville (Vic.)</t>
  </si>
  <si>
    <t>Point Lonsdale</t>
  </si>
  <si>
    <t>Port Fairy</t>
  </si>
  <si>
    <t>Portarlington</t>
  </si>
  <si>
    <t>Portland (Vic.)</t>
  </si>
  <si>
    <t>Puckapunyal</t>
  </si>
  <si>
    <t>Pyramid Hill</t>
  </si>
  <si>
    <t>Quarry Hill</t>
  </si>
  <si>
    <t>Red Cliffs</t>
  </si>
  <si>
    <t>Redan</t>
  </si>
  <si>
    <t>Robinvale</t>
  </si>
  <si>
    <t>Rochester (Vic.)</t>
  </si>
  <si>
    <t>Rutherglen</t>
  </si>
  <si>
    <t>Sale</t>
  </si>
  <si>
    <t>Sebastopol (Vic.)</t>
  </si>
  <si>
    <t>Seymour (Vic.)</t>
  </si>
  <si>
    <t>Shepparton</t>
  </si>
  <si>
    <t>Shepparton North</t>
  </si>
  <si>
    <t>Soldiers Hill (Vic.)</t>
  </si>
  <si>
    <t>Spring Gully (Vic.)</t>
  </si>
  <si>
    <t>St Albans Park</t>
  </si>
  <si>
    <t>St Arnaud</t>
  </si>
  <si>
    <t>Stawell</t>
  </si>
  <si>
    <t>Stratford (Vic.)</t>
  </si>
  <si>
    <t>Strathdale</t>
  </si>
  <si>
    <t>Tallangatta</t>
  </si>
  <si>
    <t>Tatura</t>
  </si>
  <si>
    <t>Terang</t>
  </si>
  <si>
    <t>Thomson (Greater Geelong - Vic.)</t>
  </si>
  <si>
    <t>Tongala</t>
  </si>
  <si>
    <t>Toorloo Arm</t>
  </si>
  <si>
    <t>Torquay (Vic.)</t>
  </si>
  <si>
    <t>Trafalgar (Vic.)</t>
  </si>
  <si>
    <t>Traralgon</t>
  </si>
  <si>
    <t>Wahgunyah</t>
  </si>
  <si>
    <t>Wandana Heights</t>
  </si>
  <si>
    <t>Wangaratta (Vic.)</t>
  </si>
  <si>
    <t>Warracknabeal</t>
  </si>
  <si>
    <t>Warragul</t>
  </si>
  <si>
    <t>Waurn Ponds</t>
  </si>
  <si>
    <t>Wedderburn (Vic.)</t>
  </si>
  <si>
    <t>Weir Views</t>
  </si>
  <si>
    <t>Wendouree</t>
  </si>
  <si>
    <t>West Bendigo</t>
  </si>
  <si>
    <t>West Wodonga</t>
  </si>
  <si>
    <t>White Hills (Vic.)</t>
  </si>
  <si>
    <t>Whittington</t>
  </si>
  <si>
    <t>Winchelsea</t>
  </si>
  <si>
    <t>Wonthaggi</t>
  </si>
  <si>
    <t>Woodend (Vic.)</t>
  </si>
  <si>
    <t>Wurruk</t>
  </si>
  <si>
    <t>Wy Yung</t>
  </si>
  <si>
    <t>Yackandandah</t>
  </si>
  <si>
    <t>Yallourn North</t>
  </si>
  <si>
    <t>Yarragon</t>
  </si>
  <si>
    <t>Yarram</t>
  </si>
  <si>
    <t>Yarrawonga (Vic.)</t>
  </si>
  <si>
    <t>Yea</t>
  </si>
  <si>
    <t>Newtown</t>
  </si>
  <si>
    <t>Abbotsford</t>
  </si>
  <si>
    <t>Albert Park</t>
  </si>
  <si>
    <t>Albion</t>
  </si>
  <si>
    <t>Alexandra</t>
  </si>
  <si>
    <t>Altona</t>
  </si>
  <si>
    <t>Apollo Bay</t>
  </si>
  <si>
    <t>Armadale</t>
  </si>
  <si>
    <t>Balaclava</t>
  </si>
  <si>
    <t>Bayswater</t>
  </si>
  <si>
    <t>Beaconsfield</t>
  </si>
  <si>
    <t>Beaumaris</t>
  </si>
  <si>
    <t>Belmont</t>
  </si>
  <si>
    <t>Black Hill</t>
  </si>
  <si>
    <t>Box Hill</t>
  </si>
  <si>
    <t>Bright</t>
  </si>
  <si>
    <t>Brighton</t>
  </si>
  <si>
    <t>Broadmeadows</t>
  </si>
  <si>
    <t>Brookfield</t>
  </si>
  <si>
    <t>Brooklyn</t>
  </si>
  <si>
    <t>Brown Hill</t>
  </si>
  <si>
    <t>Brunswick</t>
  </si>
  <si>
    <t>Bundoora</t>
  </si>
  <si>
    <t>Burwood</t>
  </si>
  <si>
    <t>Camberwell</t>
  </si>
  <si>
    <t>Camperdown</t>
  </si>
  <si>
    <t>Canterbury</t>
  </si>
  <si>
    <t>Carlton</t>
  </si>
  <si>
    <t>Charlton</t>
  </si>
  <si>
    <t>Cheltenham</t>
  </si>
  <si>
    <t>Churchill</t>
  </si>
  <si>
    <t>Clunes</t>
  </si>
  <si>
    <t>Cockatoo</t>
  </si>
  <si>
    <t>Collingwood</t>
  </si>
  <si>
    <t>Croydon</t>
  </si>
  <si>
    <t>Dunolly</t>
  </si>
  <si>
    <t>Eastwood</t>
  </si>
  <si>
    <t>Eltham</t>
  </si>
  <si>
    <t>Emerald</t>
  </si>
  <si>
    <t>Epping</t>
  </si>
  <si>
    <t>Epsom</t>
  </si>
  <si>
    <t>Eureka</t>
  </si>
  <si>
    <t>Fairfield</t>
  </si>
  <si>
    <t>Fitzroy</t>
  </si>
  <si>
    <t>Forest Hill</t>
  </si>
  <si>
    <t>Glen Iris</t>
  </si>
  <si>
    <t>Glenroy</t>
  </si>
  <si>
    <t>Hamilton</t>
  </si>
  <si>
    <t>Hampton</t>
  </si>
  <si>
    <t>Hastings</t>
  </si>
  <si>
    <t>Hawthorn</t>
  </si>
  <si>
    <t>Heathcote</t>
  </si>
  <si>
    <t>Herne Hill</t>
  </si>
  <si>
    <t>Huntingdale</t>
  </si>
  <si>
    <t>Ironbark</t>
  </si>
  <si>
    <t>Irymple</t>
  </si>
  <si>
    <t>Ivanhoe</t>
  </si>
  <si>
    <t>Kangaroo Flat</t>
  </si>
  <si>
    <t>Kensington</t>
  </si>
  <si>
    <t>Kew</t>
  </si>
  <si>
    <t>Kings Park</t>
  </si>
  <si>
    <t>Laverton</t>
  </si>
  <si>
    <t>Lilydale</t>
  </si>
  <si>
    <t>Lismore</t>
  </si>
  <si>
    <t>Lorne</t>
  </si>
  <si>
    <t>Lucknow</t>
  </si>
  <si>
    <t>Macleod</t>
  </si>
  <si>
    <t>Maffra</t>
  </si>
  <si>
    <t>Maldon</t>
  </si>
  <si>
    <t>Malvern</t>
  </si>
  <si>
    <t>Maryborough</t>
  </si>
  <si>
    <t>Mitcham</t>
  </si>
  <si>
    <t>Mitchell Park</t>
  </si>
  <si>
    <t>Montrose</t>
  </si>
  <si>
    <t>Mornington</t>
  </si>
  <si>
    <t>Mount Pleasant</t>
  </si>
  <si>
    <t>Mulgrave</t>
  </si>
  <si>
    <t>Murchison</t>
  </si>
  <si>
    <t>Newport</t>
  </si>
  <si>
    <t>Parkville</t>
  </si>
  <si>
    <t>Paynesville</t>
  </si>
  <si>
    <t>Portland</t>
  </si>
  <si>
    <t>Preston</t>
  </si>
  <si>
    <t>Reservoir</t>
  </si>
  <si>
    <t>Richmond</t>
  </si>
  <si>
    <t>Ringwood</t>
  </si>
  <si>
    <t>Rochester</t>
  </si>
  <si>
    <t>Sandringham</t>
  </si>
  <si>
    <t>Seaford</t>
  </si>
  <si>
    <t>Sebastopol</t>
  </si>
  <si>
    <t>Seddon</t>
  </si>
  <si>
    <t>Seymour</t>
  </si>
  <si>
    <t>Skye</t>
  </si>
  <si>
    <t>Soldiers Hill</t>
  </si>
  <si>
    <t>Somerville</t>
  </si>
  <si>
    <t>Spring Gully</t>
  </si>
  <si>
    <t>Springvale</t>
  </si>
  <si>
    <t>St Albans</t>
  </si>
  <si>
    <t>St Kilda</t>
  </si>
  <si>
    <t>Stratford</t>
  </si>
  <si>
    <t>Strathmore</t>
  </si>
  <si>
    <t>Sunshine</t>
  </si>
  <si>
    <t>Sydenham</t>
  </si>
  <si>
    <t>The Basin</t>
  </si>
  <si>
    <t>Torquay</t>
  </si>
  <si>
    <t>Trafalgar</t>
  </si>
  <si>
    <t>Wedderburn</t>
  </si>
  <si>
    <t>White Hills</t>
  </si>
  <si>
    <t>Williamstown</t>
  </si>
  <si>
    <t>Windsor</t>
  </si>
  <si>
    <t>Woodend</t>
  </si>
  <si>
    <t>Yarrawonga</t>
  </si>
  <si>
    <t>Social Housing: Number of Dwellings and Percentage of Dwellings, by Suburb or Town: 2021</t>
  </si>
  <si>
    <t>Customised tabulation from the findings of the 2021 Census   Suburbs and Towns of Victoria with 7 or more social housing dwellings</t>
  </si>
  <si>
    <t>Ascot</t>
  </si>
  <si>
    <t>Bellfield</t>
  </si>
  <si>
    <t>Golden Point</t>
  </si>
  <si>
    <t xml:space="preserve">Thomson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</si>
</sst>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 tint="-0.499984740745262"/>
      <name val="Garamond"/>
      <family val="1"/>
    </font>
    <font>
      <sz val="24"/>
      <color rgb="FFFFFF00"/>
      <name val="Garamond"/>
      <family val="1"/>
    </font>
    <font>
      <sz val="11"/>
      <color theme="3" tint="-0.499984740745262"/>
      <name val="Calibri"/>
      <family val="2"/>
      <scheme val="minor"/>
    </font>
    <font>
      <sz val="18"/>
      <color theme="1"/>
      <name val="Garamond"/>
      <family val="1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20"/>
      <color rgb="FFFFFF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protection locked="0"/>
    </xf>
    <xf numFmtId="0" fontId="4" fillId="2" borderId="0">
      <protection locked="0"/>
    </xf>
    <xf numFmtId="0" fontId="4" fillId="3" borderId="1">
      <alignment horizontal="center" vertical="center"/>
      <protection locked="0"/>
    </xf>
    <xf numFmtId="0" fontId="4" fillId="4" borderId="0">
      <protection locked="0"/>
    </xf>
    <xf numFmtId="0" fontId="5" fillId="3" borderId="0">
      <alignment vertical="center"/>
      <protection locked="0"/>
    </xf>
    <xf numFmtId="0" fontId="5" fillId="0" borderId="0">
      <protection locked="0"/>
    </xf>
    <xf numFmtId="0" fontId="7" fillId="0" borderId="0">
      <protection locked="0"/>
    </xf>
    <xf numFmtId="0" fontId="4" fillId="3" borderId="2">
      <alignment vertical="center"/>
      <protection locked="0"/>
    </xf>
    <xf numFmtId="0" fontId="4" fillId="2" borderId="0">
      <protection locked="0"/>
    </xf>
  </cellStyleXfs>
  <cellXfs count="67">
    <xf numFmtId="0" fontId="0" fillId="0" borderId="0" xfId="0">
      <protection locked="0"/>
    </xf>
    <xf numFmtId="10" fontId="0" fillId="0" borderId="0" xfId="0" applyNumberFormat="1">
      <protection locked="0"/>
    </xf>
    <xf numFmtId="0" fontId="4" fillId="5" borderId="0" xfId="1" applyFill="1">
      <protection locked="0"/>
    </xf>
    <xf numFmtId="0" fontId="0" fillId="5" borderId="0" xfId="0" applyFill="1">
      <protection locked="0"/>
    </xf>
    <xf numFmtId="0" fontId="9" fillId="5" borderId="0" xfId="6" applyFont="1" applyFill="1">
      <protection locked="0"/>
    </xf>
    <xf numFmtId="0" fontId="8" fillId="5" borderId="0" xfId="5" applyFont="1" applyFill="1">
      <protection locked="0"/>
    </xf>
    <xf numFmtId="0" fontId="10" fillId="5" borderId="3" xfId="7" applyFont="1" applyFill="1" applyBorder="1" applyAlignment="1">
      <alignment vertical="center" wrapText="1"/>
      <protection locked="0"/>
    </xf>
    <xf numFmtId="0" fontId="10" fillId="5" borderId="3" xfId="2" applyFont="1" applyFill="1" applyBorder="1" applyAlignment="1">
      <alignment horizontal="center" vertical="center" wrapText="1"/>
      <protection locked="0"/>
    </xf>
    <xf numFmtId="0" fontId="5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11" fillId="0" borderId="0" xfId="0" applyFont="1">
      <protection locked="0"/>
    </xf>
    <xf numFmtId="0" fontId="12" fillId="0" borderId="0" xfId="0" applyFont="1">
      <protection locked="0"/>
    </xf>
    <xf numFmtId="0" fontId="13" fillId="0" borderId="0" xfId="0" applyFont="1">
      <protection locked="0"/>
    </xf>
    <xf numFmtId="0" fontId="15" fillId="5" borderId="3" xfId="7" applyFont="1" applyFill="1" applyBorder="1" applyAlignment="1">
      <alignment vertical="center" wrapText="1"/>
      <protection locked="0"/>
    </xf>
    <xf numFmtId="0" fontId="14" fillId="0" borderId="0" xfId="0" applyFont="1" applyAlignment="1">
      <protection locked="0"/>
    </xf>
    <xf numFmtId="0" fontId="14" fillId="5" borderId="0" xfId="1" applyNumberFormat="1" applyFont="1" applyFill="1" applyAlignment="1">
      <protection locked="0"/>
    </xf>
    <xf numFmtId="0" fontId="14" fillId="5" borderId="0" xfId="5" applyFont="1" applyFill="1" applyAlignment="1">
      <protection locked="0"/>
    </xf>
    <xf numFmtId="0" fontId="16" fillId="0" borderId="0" xfId="0" applyFont="1">
      <protection locked="0"/>
    </xf>
    <xf numFmtId="0" fontId="17" fillId="0" borderId="0" xfId="0" applyFont="1" applyAlignment="1">
      <protection locked="0"/>
    </xf>
    <xf numFmtId="3" fontId="14" fillId="5" borderId="4" xfId="1" applyNumberFormat="1" applyFont="1" applyFill="1" applyBorder="1" applyAlignment="1">
      <protection locked="0"/>
    </xf>
    <xf numFmtId="0" fontId="15" fillId="7" borderId="5" xfId="2" applyFont="1" applyFill="1" applyBorder="1" applyAlignment="1">
      <alignment horizontal="center" vertical="center" wrapText="1"/>
      <protection locked="0"/>
    </xf>
    <xf numFmtId="164" fontId="14" fillId="9" borderId="4" xfId="1" applyNumberFormat="1" applyFont="1" applyFill="1" applyBorder="1" applyAlignment="1">
      <alignment horizontal="center"/>
      <protection locked="0"/>
    </xf>
    <xf numFmtId="3" fontId="14" fillId="5" borderId="4" xfId="7" applyNumberFormat="1" applyFont="1" applyFill="1" applyBorder="1" applyAlignment="1">
      <alignment vertical="center" wrapText="1"/>
      <protection locked="0"/>
    </xf>
    <xf numFmtId="0" fontId="18" fillId="0" borderId="0" xfId="0" applyFont="1" applyAlignment="1">
      <alignment horizontal="center"/>
      <protection locked="0"/>
    </xf>
    <xf numFmtId="0" fontId="17" fillId="0" borderId="0" xfId="0" applyFont="1">
      <protection locked="0"/>
    </xf>
    <xf numFmtId="0" fontId="17" fillId="7" borderId="5" xfId="0" applyFont="1" applyFill="1" applyBorder="1" applyAlignment="1">
      <protection locked="0"/>
    </xf>
    <xf numFmtId="0" fontId="17" fillId="7" borderId="5" xfId="2" applyFont="1" applyFill="1" applyBorder="1" applyAlignment="1">
      <alignment horizontal="center" vertical="center" wrapText="1"/>
      <protection locked="0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164" fontId="14" fillId="8" borderId="4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3" fontId="14" fillId="5" borderId="4" xfId="7" applyNumberFormat="1" applyFont="1" applyFill="1" applyBorder="1" applyAlignment="1" applyProtection="1">
      <alignment vertical="center" wrapText="1"/>
      <protection locked="0" hidden="1"/>
    </xf>
    <xf numFmtId="164" fontId="17" fillId="9" borderId="4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locked="0" hidden="1"/>
    </xf>
    <xf numFmtId="165" fontId="17" fillId="0" borderId="0" xfId="0" applyNumberFormat="1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164" fontId="17" fillId="12" borderId="4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164" fontId="27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25" fillId="10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0" fillId="11" borderId="0" xfId="0" applyFont="1" applyFill="1" applyAlignment="1" applyProtection="1">
      <alignment horizontal="center" vertic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7a1f920453804bc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1.3499985364282997E-2"/>
          <c:w val="0.82307743497531227"/>
          <c:h val="0.977967391622515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Municipalities!$H$9:$H$87</c:f>
              <c:strCache>
                <c:ptCount val="79"/>
                <c:pt idx="0">
                  <c:v>Yarra</c:v>
                </c:pt>
                <c:pt idx="1">
                  <c:v>Swan Hill</c:v>
                </c:pt>
                <c:pt idx="2">
                  <c:v>Mildura</c:v>
                </c:pt>
                <c:pt idx="3">
                  <c:v>Maribyrnong</c:v>
                </c:pt>
                <c:pt idx="4">
                  <c:v>Melbourne</c:v>
                </c:pt>
                <c:pt idx="5">
                  <c:v>Wodonga</c:v>
                </c:pt>
                <c:pt idx="6">
                  <c:v>Port Phillip</c:v>
                </c:pt>
                <c:pt idx="7">
                  <c:v>Greater Shepparton</c:v>
                </c:pt>
                <c:pt idx="8">
                  <c:v>Warrnambool</c:v>
                </c:pt>
                <c:pt idx="9">
                  <c:v>Central Goldfields</c:v>
                </c:pt>
                <c:pt idx="10">
                  <c:v>Buloke</c:v>
                </c:pt>
                <c:pt idx="11">
                  <c:v>Campaspe</c:v>
                </c:pt>
                <c:pt idx="12">
                  <c:v>Southern Grampians</c:v>
                </c:pt>
                <c:pt idx="13">
                  <c:v>Greater Dandenong</c:v>
                </c:pt>
                <c:pt idx="14">
                  <c:v>Glenelg</c:v>
                </c:pt>
                <c:pt idx="15">
                  <c:v>Latrobe</c:v>
                </c:pt>
                <c:pt idx="16">
                  <c:v>Wangaratta</c:v>
                </c:pt>
                <c:pt idx="17">
                  <c:v>Darebin</c:v>
                </c:pt>
                <c:pt idx="18">
                  <c:v>Corangamite</c:v>
                </c:pt>
                <c:pt idx="19">
                  <c:v>Colac-Otway</c:v>
                </c:pt>
                <c:pt idx="20">
                  <c:v>West Wimmera</c:v>
                </c:pt>
                <c:pt idx="21">
                  <c:v>Greater Bendigo</c:v>
                </c:pt>
                <c:pt idx="22">
                  <c:v>Gannawarra</c:v>
                </c:pt>
                <c:pt idx="23">
                  <c:v>Towong</c:v>
                </c:pt>
                <c:pt idx="24">
                  <c:v>Alpine</c:v>
                </c:pt>
                <c:pt idx="25">
                  <c:v>Horsham</c:v>
                </c:pt>
                <c:pt idx="26">
                  <c:v>Benalla</c:v>
                </c:pt>
                <c:pt idx="27">
                  <c:v>Ararat</c:v>
                </c:pt>
                <c:pt idx="28">
                  <c:v>Ballarat</c:v>
                </c:pt>
                <c:pt idx="29">
                  <c:v>Northern Grampians</c:v>
                </c:pt>
                <c:pt idx="30">
                  <c:v>Moira</c:v>
                </c:pt>
                <c:pt idx="31">
                  <c:v>Yarriambiack</c:v>
                </c:pt>
                <c:pt idx="32">
                  <c:v>Brimbank</c:v>
                </c:pt>
                <c:pt idx="33">
                  <c:v>Stonnington</c:v>
                </c:pt>
                <c:pt idx="34">
                  <c:v>East Gippsland</c:v>
                </c:pt>
                <c:pt idx="35">
                  <c:v>Moonee Valley</c:v>
                </c:pt>
                <c:pt idx="36">
                  <c:v>Moreland</c:v>
                </c:pt>
                <c:pt idx="37">
                  <c:v>Loddon</c:v>
                </c:pt>
                <c:pt idx="38">
                  <c:v>Hepburn</c:v>
                </c:pt>
                <c:pt idx="39">
                  <c:v>Moyne</c:v>
                </c:pt>
                <c:pt idx="40">
                  <c:v>Mount Alexander</c:v>
                </c:pt>
                <c:pt idx="41">
                  <c:v>Greater Geelong</c:v>
                </c:pt>
                <c:pt idx="42">
                  <c:v>Hindmarsh</c:v>
                </c:pt>
                <c:pt idx="43">
                  <c:v>Pyrenees</c:v>
                </c:pt>
                <c:pt idx="44">
                  <c:v>Bass Coast</c:v>
                </c:pt>
                <c:pt idx="45">
                  <c:v>Banyule</c:v>
                </c:pt>
                <c:pt idx="46">
                  <c:v>Wellington</c:v>
                </c:pt>
                <c:pt idx="47">
                  <c:v>Indigo</c:v>
                </c:pt>
                <c:pt idx="48">
                  <c:v>Frankston</c:v>
                </c:pt>
                <c:pt idx="49">
                  <c:v>Mansfield</c:v>
                </c:pt>
                <c:pt idx="50">
                  <c:v>Hobsons Bay</c:v>
                </c:pt>
                <c:pt idx="51">
                  <c:v>Hume</c:v>
                </c:pt>
                <c:pt idx="52">
                  <c:v>Monash</c:v>
                </c:pt>
                <c:pt idx="53">
                  <c:v>Strathbogie</c:v>
                </c:pt>
                <c:pt idx="54">
                  <c:v>Whitehorse</c:v>
                </c:pt>
                <c:pt idx="55">
                  <c:v>South Gippsland</c:v>
                </c:pt>
                <c:pt idx="56">
                  <c:v>Baw Baw</c:v>
                </c:pt>
                <c:pt idx="57">
                  <c:v>Glen Eira</c:v>
                </c:pt>
                <c:pt idx="58">
                  <c:v>Mitchell</c:v>
                </c:pt>
                <c:pt idx="59">
                  <c:v>Moorabool</c:v>
                </c:pt>
                <c:pt idx="60">
                  <c:v>Maroondah</c:v>
                </c:pt>
                <c:pt idx="61">
                  <c:v>Murrindindi</c:v>
                </c:pt>
                <c:pt idx="62">
                  <c:v>Surf Coast</c:v>
                </c:pt>
                <c:pt idx="63">
                  <c:v>Queenscliffe (B)</c:v>
                </c:pt>
                <c:pt idx="64">
                  <c:v>Bayside</c:v>
                </c:pt>
                <c:pt idx="65">
                  <c:v>Kingston</c:v>
                </c:pt>
                <c:pt idx="66">
                  <c:v>Mornington Peninsula</c:v>
                </c:pt>
                <c:pt idx="67">
                  <c:v>Knox</c:v>
                </c:pt>
                <c:pt idx="68">
                  <c:v>Boroondara</c:v>
                </c:pt>
                <c:pt idx="69">
                  <c:v>Casey</c:v>
                </c:pt>
                <c:pt idx="70">
                  <c:v>Macedon Ranges</c:v>
                </c:pt>
                <c:pt idx="71">
                  <c:v>Yarra Ranges</c:v>
                </c:pt>
                <c:pt idx="72">
                  <c:v>Whittlesea</c:v>
                </c:pt>
                <c:pt idx="73">
                  <c:v>Wyndham</c:v>
                </c:pt>
                <c:pt idx="74">
                  <c:v>Cardinia</c:v>
                </c:pt>
                <c:pt idx="75">
                  <c:v>Melton</c:v>
                </c:pt>
                <c:pt idx="76">
                  <c:v>Manningham</c:v>
                </c:pt>
                <c:pt idx="77">
                  <c:v>Nillumbik</c:v>
                </c:pt>
                <c:pt idx="78">
                  <c:v>Golden Plains</c:v>
                </c:pt>
              </c:strCache>
            </c:strRef>
          </c:cat>
          <c:val>
            <c:numRef>
              <c:f>Municipalities!$I$9:$I$87</c:f>
              <c:numCache>
                <c:formatCode>#,##0.0</c:formatCode>
                <c:ptCount val="79"/>
                <c:pt idx="0">
                  <c:v>14.569846153846152</c:v>
                </c:pt>
                <c:pt idx="1">
                  <c:v>12.17458878383629</c:v>
                </c:pt>
                <c:pt idx="2">
                  <c:v>10.47103155911446</c:v>
                </c:pt>
                <c:pt idx="3">
                  <c:v>10.159820761762511</c:v>
                </c:pt>
                <c:pt idx="4">
                  <c:v>9.8576138037455276</c:v>
                </c:pt>
                <c:pt idx="5">
                  <c:v>9.8156081206928665</c:v>
                </c:pt>
                <c:pt idx="6">
                  <c:v>9.8037207015243411</c:v>
                </c:pt>
                <c:pt idx="7">
                  <c:v>9.5080628699734646</c:v>
                </c:pt>
                <c:pt idx="8">
                  <c:v>9.4515251324645568</c:v>
                </c:pt>
                <c:pt idx="9">
                  <c:v>9.4502020024591591</c:v>
                </c:pt>
                <c:pt idx="10">
                  <c:v>9.3922651933701662</c:v>
                </c:pt>
                <c:pt idx="11">
                  <c:v>9.2691741400080314</c:v>
                </c:pt>
                <c:pt idx="12">
                  <c:v>8.9259584430787235</c:v>
                </c:pt>
                <c:pt idx="13">
                  <c:v>8.9106578456585339</c:v>
                </c:pt>
                <c:pt idx="14">
                  <c:v>8.8120263994133463</c:v>
                </c:pt>
                <c:pt idx="15">
                  <c:v>8.7434762502477383</c:v>
                </c:pt>
                <c:pt idx="16">
                  <c:v>8.6691296503136002</c:v>
                </c:pt>
                <c:pt idx="17">
                  <c:v>8.6427287831010755</c:v>
                </c:pt>
                <c:pt idx="18">
                  <c:v>8.6333227142402027</c:v>
                </c:pt>
                <c:pt idx="19">
                  <c:v>8.4878266696448517</c:v>
                </c:pt>
                <c:pt idx="20">
                  <c:v>8.4807809640024399</c:v>
                </c:pt>
                <c:pt idx="21">
                  <c:v>8.4500053931614705</c:v>
                </c:pt>
                <c:pt idx="22">
                  <c:v>8.279069767441861</c:v>
                </c:pt>
                <c:pt idx="23">
                  <c:v>8.2431307243963357</c:v>
                </c:pt>
                <c:pt idx="24">
                  <c:v>8.1545064377682408</c:v>
                </c:pt>
                <c:pt idx="25">
                  <c:v>8.1090953366613903</c:v>
                </c:pt>
                <c:pt idx="26">
                  <c:v>8.1030997304582222</c:v>
                </c:pt>
                <c:pt idx="27">
                  <c:v>8.0787959274015044</c:v>
                </c:pt>
                <c:pt idx="28">
                  <c:v>7.9897371263953909</c:v>
                </c:pt>
                <c:pt idx="29">
                  <c:v>7.9626244160065003</c:v>
                </c:pt>
                <c:pt idx="30">
                  <c:v>7.8454530116416397</c:v>
                </c:pt>
                <c:pt idx="31">
                  <c:v>7.763061074319352</c:v>
                </c:pt>
                <c:pt idx="32">
                  <c:v>7.7619252119419127</c:v>
                </c:pt>
                <c:pt idx="33">
                  <c:v>7.6967053442872873</c:v>
                </c:pt>
                <c:pt idx="34">
                  <c:v>7.6581351910747637</c:v>
                </c:pt>
                <c:pt idx="35">
                  <c:v>7.5440737156561619</c:v>
                </c:pt>
                <c:pt idx="36">
                  <c:v>7.4762335562905067</c:v>
                </c:pt>
                <c:pt idx="37">
                  <c:v>7.476017201455508</c:v>
                </c:pt>
                <c:pt idx="38">
                  <c:v>7.2285672979615443</c:v>
                </c:pt>
                <c:pt idx="39">
                  <c:v>7.2073474470734737</c:v>
                </c:pt>
                <c:pt idx="40">
                  <c:v>7.0689039628704027</c:v>
                </c:pt>
                <c:pt idx="41">
                  <c:v>6.9852014197327339</c:v>
                </c:pt>
                <c:pt idx="42">
                  <c:v>6.9037656903765692</c:v>
                </c:pt>
                <c:pt idx="43">
                  <c:v>6.8710003368137418</c:v>
                </c:pt>
                <c:pt idx="44">
                  <c:v>6.7931890741397662</c:v>
                </c:pt>
                <c:pt idx="45">
                  <c:v>6.6358805668016192</c:v>
                </c:pt>
                <c:pt idx="46">
                  <c:v>6.5083703450632049</c:v>
                </c:pt>
                <c:pt idx="47">
                  <c:v>6.4496501369029513</c:v>
                </c:pt>
                <c:pt idx="48">
                  <c:v>6.4195040252745379</c:v>
                </c:pt>
                <c:pt idx="49">
                  <c:v>6.3673262303399287</c:v>
                </c:pt>
                <c:pt idx="50">
                  <c:v>6.3270933101146429</c:v>
                </c:pt>
                <c:pt idx="51">
                  <c:v>6.2001392086523532</c:v>
                </c:pt>
                <c:pt idx="52">
                  <c:v>6.1055733465638298</c:v>
                </c:pt>
                <c:pt idx="53">
                  <c:v>6.1029879211697393</c:v>
                </c:pt>
                <c:pt idx="54">
                  <c:v>6.0868872060581909</c:v>
                </c:pt>
                <c:pt idx="55">
                  <c:v>5.9285596163386796</c:v>
                </c:pt>
                <c:pt idx="56">
                  <c:v>5.7148228216937689</c:v>
                </c:pt>
                <c:pt idx="57">
                  <c:v>5.6064231956438801</c:v>
                </c:pt>
                <c:pt idx="58">
                  <c:v>5.5722625154785073</c:v>
                </c:pt>
                <c:pt idx="59">
                  <c:v>5.5008944543828262</c:v>
                </c:pt>
                <c:pt idx="60">
                  <c:v>5.4222222222222216</c:v>
                </c:pt>
                <c:pt idx="61">
                  <c:v>5.3665785997357993</c:v>
                </c:pt>
                <c:pt idx="62">
                  <c:v>5.2792766515969083</c:v>
                </c:pt>
                <c:pt idx="63">
                  <c:v>5.2563270603504222</c:v>
                </c:pt>
                <c:pt idx="64">
                  <c:v>5.2236240048665668</c:v>
                </c:pt>
                <c:pt idx="65">
                  <c:v>5.067539639237471</c:v>
                </c:pt>
                <c:pt idx="66">
                  <c:v>4.9881162309284672</c:v>
                </c:pt>
                <c:pt idx="67">
                  <c:v>4.7287093942054437</c:v>
                </c:pt>
                <c:pt idx="68">
                  <c:v>4.6913698608248247</c:v>
                </c:pt>
                <c:pt idx="69">
                  <c:v>4.6574951121744794</c:v>
                </c:pt>
                <c:pt idx="70">
                  <c:v>4.5941297231315543</c:v>
                </c:pt>
                <c:pt idx="71">
                  <c:v>4.2240092107866944</c:v>
                </c:pt>
                <c:pt idx="72">
                  <c:v>4.2070205821621265</c:v>
                </c:pt>
                <c:pt idx="73">
                  <c:v>4.1066558478148174</c:v>
                </c:pt>
                <c:pt idx="74">
                  <c:v>4.0239704194823407</c:v>
                </c:pt>
                <c:pt idx="75">
                  <c:v>3.9122648302346623</c:v>
                </c:pt>
                <c:pt idx="76">
                  <c:v>3.582224227385518</c:v>
                </c:pt>
                <c:pt idx="77">
                  <c:v>2.7256994519757716</c:v>
                </c:pt>
                <c:pt idx="78">
                  <c:v>2.6277372262773722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C7E-93CA-B2D16BF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082560"/>
        <c:axId val="201003776"/>
      </c:barChart>
      <c:catAx>
        <c:axId val="2000825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1003776"/>
        <c:crosses val="autoZero"/>
        <c:auto val="1"/>
        <c:lblAlgn val="ctr"/>
        <c:lblOffset val="100"/>
        <c:noMultiLvlLbl val="0"/>
      </c:catAx>
      <c:valAx>
        <c:axId val="20100377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008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21845292358055E-2"/>
          <c:y val="2.1221238434038975E-2"/>
          <c:w val="0.87436120168672149"/>
          <c:h val="0.91400190762813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Municipalities!$S$17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Municipalities!$T$17:$U$17</c:f>
              <c:numCache>
                <c:formatCode>0.0</c:formatCode>
                <c:ptCount val="2"/>
                <c:pt idx="0">
                  <c:v>2.3613746573898378</c:v>
                </c:pt>
                <c:pt idx="1">
                  <c:v>8.1545064377682408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1-40D2-9979-1486516AB979}"/>
            </c:ext>
          </c:extLst>
        </c:ser>
        <c:ser>
          <c:idx val="1"/>
          <c:order val="1"/>
          <c:tx>
            <c:strRef>
              <c:f>Municipalities!$S$18</c:f>
              <c:strCache>
                <c:ptCount val="1"/>
                <c:pt idx="0">
                  <c:v>Kingston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Municipalities!$T$18:$U$18</c:f>
              <c:numCache>
                <c:formatCode>0.0</c:formatCode>
                <c:ptCount val="2"/>
                <c:pt idx="0">
                  <c:v>2.1835033187631536</c:v>
                </c:pt>
                <c:pt idx="1">
                  <c:v>5.067539639237471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1-40D2-9979-1486516A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axId val="203253632"/>
        <c:axId val="207856384"/>
      </c:barChart>
      <c:catAx>
        <c:axId val="2032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207856384"/>
        <c:crosses val="autoZero"/>
        <c:auto val="1"/>
        <c:lblAlgn val="ctr"/>
        <c:lblOffset val="100"/>
        <c:noMultiLvlLbl val="0"/>
      </c:catAx>
      <c:valAx>
        <c:axId val="207856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325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20971483098371"/>
          <c:y val="1.6034121895573414E-3"/>
          <c:w val="0.29201225421354848"/>
          <c:h val="0.1212410560513340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3.312798059660478E-3"/>
          <c:w val="0.83183489498124374"/>
          <c:h val="0.9952508821570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'Metro Suburbs'!$H$9:$H$354</c:f>
              <c:strCache>
                <c:ptCount val="346"/>
                <c:pt idx="0">
                  <c:v>Heidelberg West</c:v>
                </c:pt>
                <c:pt idx="1">
                  <c:v>Flemington</c:v>
                </c:pt>
                <c:pt idx="2">
                  <c:v>Thomson </c:v>
                </c:pt>
                <c:pt idx="3">
                  <c:v>Norlane</c:v>
                </c:pt>
                <c:pt idx="4">
                  <c:v>Robinvale</c:v>
                </c:pt>
                <c:pt idx="5">
                  <c:v>Braybrook</c:v>
                </c:pt>
                <c:pt idx="6">
                  <c:v>Fitzroy</c:v>
                </c:pt>
                <c:pt idx="7">
                  <c:v>Cann River</c:v>
                </c:pt>
                <c:pt idx="8">
                  <c:v>Whittington</c:v>
                </c:pt>
                <c:pt idx="9">
                  <c:v>Long Gully</c:v>
                </c:pt>
                <c:pt idx="10">
                  <c:v>Collingwood</c:v>
                </c:pt>
                <c:pt idx="11">
                  <c:v>Bellfield</c:v>
                </c:pt>
                <c:pt idx="12">
                  <c:v>Broadmeadows</c:v>
                </c:pt>
                <c:pt idx="13">
                  <c:v>North Melbourne</c:v>
                </c:pt>
                <c:pt idx="14">
                  <c:v>East Bairnsdale</c:v>
                </c:pt>
                <c:pt idx="15">
                  <c:v>Carlton</c:v>
                </c:pt>
                <c:pt idx="16">
                  <c:v>Princes Hill</c:v>
                </c:pt>
                <c:pt idx="17">
                  <c:v>South Melbourne</c:v>
                </c:pt>
                <c:pt idx="18">
                  <c:v>Doveton</c:v>
                </c:pt>
                <c:pt idx="19">
                  <c:v>California Gully</c:v>
                </c:pt>
                <c:pt idx="20">
                  <c:v>Kensington</c:v>
                </c:pt>
                <c:pt idx="21">
                  <c:v>Coolaroo</c:v>
                </c:pt>
                <c:pt idx="22">
                  <c:v>Hampton East</c:v>
                </c:pt>
                <c:pt idx="23">
                  <c:v>West Bendigo</c:v>
                </c:pt>
                <c:pt idx="24">
                  <c:v>Wendouree</c:v>
                </c:pt>
                <c:pt idx="25">
                  <c:v>Redan</c:v>
                </c:pt>
                <c:pt idx="26">
                  <c:v>Frankston North</c:v>
                </c:pt>
                <c:pt idx="27">
                  <c:v>Fitzroy North</c:v>
                </c:pt>
                <c:pt idx="28">
                  <c:v>Pyramid Hill</c:v>
                </c:pt>
                <c:pt idx="29">
                  <c:v>Meadow Heights</c:v>
                </c:pt>
                <c:pt idx="30">
                  <c:v>Corio</c:v>
                </c:pt>
                <c:pt idx="31">
                  <c:v>Richmond</c:v>
                </c:pt>
                <c:pt idx="32">
                  <c:v>Seymour</c:v>
                </c:pt>
                <c:pt idx="33">
                  <c:v>Heidelberg Heights</c:v>
                </c:pt>
                <c:pt idx="34">
                  <c:v>Dingee</c:v>
                </c:pt>
                <c:pt idx="35">
                  <c:v>Framlingham</c:v>
                </c:pt>
                <c:pt idx="36">
                  <c:v>Ascot Vale</c:v>
                </c:pt>
                <c:pt idx="37">
                  <c:v>Hmas Cerberus</c:v>
                </c:pt>
                <c:pt idx="38">
                  <c:v>Donald</c:v>
                </c:pt>
                <c:pt idx="39">
                  <c:v>Dallas</c:v>
                </c:pt>
                <c:pt idx="40">
                  <c:v>Windsor</c:v>
                </c:pt>
                <c:pt idx="41">
                  <c:v>Maidstone</c:v>
                </c:pt>
                <c:pt idx="42">
                  <c:v>Lismore</c:v>
                </c:pt>
                <c:pt idx="43">
                  <c:v>Halls Gap</c:v>
                </c:pt>
                <c:pt idx="44">
                  <c:v>Mount Pleasant</c:v>
                </c:pt>
                <c:pt idx="45">
                  <c:v>Breakwater</c:v>
                </c:pt>
                <c:pt idx="46">
                  <c:v>Moe</c:v>
                </c:pt>
                <c:pt idx="47">
                  <c:v>Eumemmerring</c:v>
                </c:pt>
                <c:pt idx="48">
                  <c:v>Gunbower</c:v>
                </c:pt>
                <c:pt idx="49">
                  <c:v>North Bendigo</c:v>
                </c:pt>
                <c:pt idx="50">
                  <c:v>Sebastopol</c:v>
                </c:pt>
                <c:pt idx="51">
                  <c:v>Corryong</c:v>
                </c:pt>
                <c:pt idx="52">
                  <c:v>Eureka</c:v>
                </c:pt>
                <c:pt idx="53">
                  <c:v>Albert Park</c:v>
                </c:pt>
                <c:pt idx="54">
                  <c:v>Shepparton</c:v>
                </c:pt>
                <c:pt idx="55">
                  <c:v>Bairnsdale</c:v>
                </c:pt>
                <c:pt idx="56">
                  <c:v>North Geelong</c:v>
                </c:pt>
                <c:pt idx="57">
                  <c:v>Churchill</c:v>
                </c:pt>
                <c:pt idx="58">
                  <c:v>Swan Hill</c:v>
                </c:pt>
                <c:pt idx="59">
                  <c:v>St Albans</c:v>
                </c:pt>
                <c:pt idx="60">
                  <c:v>Footscray</c:v>
                </c:pt>
                <c:pt idx="61">
                  <c:v>Mildura</c:v>
                </c:pt>
                <c:pt idx="62">
                  <c:v>Carlton North</c:v>
                </c:pt>
                <c:pt idx="63">
                  <c:v>Dandenong</c:v>
                </c:pt>
                <c:pt idx="64">
                  <c:v>Orbost</c:v>
                </c:pt>
                <c:pt idx="65">
                  <c:v>Cobden</c:v>
                </c:pt>
                <c:pt idx="66">
                  <c:v>Portland</c:v>
                </c:pt>
                <c:pt idx="67">
                  <c:v>East Bendigo</c:v>
                </c:pt>
                <c:pt idx="68">
                  <c:v>Ballarat East</c:v>
                </c:pt>
                <c:pt idx="69">
                  <c:v>Colac</c:v>
                </c:pt>
                <c:pt idx="70">
                  <c:v>Echuca</c:v>
                </c:pt>
                <c:pt idx="71">
                  <c:v>Bendigo</c:v>
                </c:pt>
                <c:pt idx="72">
                  <c:v>Ashwood</c:v>
                </c:pt>
                <c:pt idx="73">
                  <c:v>Daylesford</c:v>
                </c:pt>
                <c:pt idx="74">
                  <c:v>Chadstone</c:v>
                </c:pt>
                <c:pt idx="75">
                  <c:v>Wonthaggi</c:v>
                </c:pt>
                <c:pt idx="76">
                  <c:v>Nyah West</c:v>
                </c:pt>
                <c:pt idx="77">
                  <c:v>Wodonga</c:v>
                </c:pt>
                <c:pt idx="78">
                  <c:v>South Yarra</c:v>
                </c:pt>
                <c:pt idx="79">
                  <c:v>Eaglehawk</c:v>
                </c:pt>
                <c:pt idx="80">
                  <c:v>Lockington</c:v>
                </c:pt>
                <c:pt idx="81">
                  <c:v>Newborough</c:v>
                </c:pt>
                <c:pt idx="82">
                  <c:v>Lakes Entrance</c:v>
                </c:pt>
                <c:pt idx="83">
                  <c:v>Golden Square</c:v>
                </c:pt>
                <c:pt idx="84">
                  <c:v>Burnley</c:v>
                </c:pt>
                <c:pt idx="85">
                  <c:v>Maryborough</c:v>
                </c:pt>
                <c:pt idx="86">
                  <c:v>Dunolly</c:v>
                </c:pt>
                <c:pt idx="87">
                  <c:v>Ironbark</c:v>
                </c:pt>
                <c:pt idx="88">
                  <c:v>Port Melbourne</c:v>
                </c:pt>
                <c:pt idx="89">
                  <c:v>Clifton Hill</c:v>
                </c:pt>
                <c:pt idx="90">
                  <c:v>West Wodonga</c:v>
                </c:pt>
                <c:pt idx="91">
                  <c:v>Clayton</c:v>
                </c:pt>
                <c:pt idx="92">
                  <c:v>St Kilda</c:v>
                </c:pt>
                <c:pt idx="93">
                  <c:v>Red Cliffs</c:v>
                </c:pt>
                <c:pt idx="94">
                  <c:v>Merbein</c:v>
                </c:pt>
                <c:pt idx="95">
                  <c:v>Kangaroo Flat</c:v>
                </c:pt>
                <c:pt idx="96">
                  <c:v>Edenhope</c:v>
                </c:pt>
                <c:pt idx="97">
                  <c:v>Noble Park</c:v>
                </c:pt>
                <c:pt idx="98">
                  <c:v>Jacana</c:v>
                </c:pt>
                <c:pt idx="99">
                  <c:v>Mooroopna</c:v>
                </c:pt>
                <c:pt idx="100">
                  <c:v>Flora Hill</c:v>
                </c:pt>
                <c:pt idx="101">
                  <c:v>Cobram</c:v>
                </c:pt>
                <c:pt idx="102">
                  <c:v>Morwell</c:v>
                </c:pt>
                <c:pt idx="103">
                  <c:v>Warrnambool</c:v>
                </c:pt>
                <c:pt idx="104">
                  <c:v>Wangaratta</c:v>
                </c:pt>
                <c:pt idx="105">
                  <c:v>Westmeadows</c:v>
                </c:pt>
                <c:pt idx="106">
                  <c:v>Ballarat North</c:v>
                </c:pt>
                <c:pt idx="107">
                  <c:v>Laverton</c:v>
                </c:pt>
                <c:pt idx="108">
                  <c:v>Sunshine North</c:v>
                </c:pt>
                <c:pt idx="109">
                  <c:v>Ashburton</c:v>
                </c:pt>
                <c:pt idx="110">
                  <c:v>Birchip</c:v>
                </c:pt>
                <c:pt idx="111">
                  <c:v>Bandiana</c:v>
                </c:pt>
                <c:pt idx="112">
                  <c:v>Castlemaine</c:v>
                </c:pt>
                <c:pt idx="113">
                  <c:v>Elmore</c:v>
                </c:pt>
                <c:pt idx="114">
                  <c:v>Kings Park</c:v>
                </c:pt>
                <c:pt idx="115">
                  <c:v>White Hills</c:v>
                </c:pt>
                <c:pt idx="116">
                  <c:v>Kingsbury</c:v>
                </c:pt>
                <c:pt idx="117">
                  <c:v>Preston</c:v>
                </c:pt>
                <c:pt idx="118">
                  <c:v>Lorne</c:v>
                </c:pt>
                <c:pt idx="119">
                  <c:v>Tallangatta</c:v>
                </c:pt>
                <c:pt idx="120">
                  <c:v>Hamilton</c:v>
                </c:pt>
                <c:pt idx="121">
                  <c:v>Box Hill</c:v>
                </c:pt>
                <c:pt idx="122">
                  <c:v>Bright</c:v>
                </c:pt>
                <c:pt idx="123">
                  <c:v>Delacombe</c:v>
                </c:pt>
                <c:pt idx="124">
                  <c:v>Brunswick</c:v>
                </c:pt>
                <c:pt idx="125">
                  <c:v>Reservoir</c:v>
                </c:pt>
                <c:pt idx="126">
                  <c:v>Puckapunyal</c:v>
                </c:pt>
                <c:pt idx="127">
                  <c:v>Burwood</c:v>
                </c:pt>
                <c:pt idx="128">
                  <c:v>Albion</c:v>
                </c:pt>
                <c:pt idx="129">
                  <c:v>St Arnaud</c:v>
                </c:pt>
                <c:pt idx="130">
                  <c:v>Albanvale</c:v>
                </c:pt>
                <c:pt idx="131">
                  <c:v>Ouyen</c:v>
                </c:pt>
                <c:pt idx="132">
                  <c:v>Creswick</c:v>
                </c:pt>
                <c:pt idx="133">
                  <c:v>Wurruk</c:v>
                </c:pt>
                <c:pt idx="134">
                  <c:v>Sunshine</c:v>
                </c:pt>
                <c:pt idx="135">
                  <c:v>Dandenong North</c:v>
                </c:pt>
                <c:pt idx="136">
                  <c:v>Benalla</c:v>
                </c:pt>
                <c:pt idx="137">
                  <c:v>Horsham</c:v>
                </c:pt>
                <c:pt idx="138">
                  <c:v>Terang</c:v>
                </c:pt>
                <c:pt idx="139">
                  <c:v>Rochester</c:v>
                </c:pt>
                <c:pt idx="140">
                  <c:v>Hastings</c:v>
                </c:pt>
                <c:pt idx="141">
                  <c:v>Prahran</c:v>
                </c:pt>
                <c:pt idx="142">
                  <c:v>Mallacoota</c:v>
                </c:pt>
                <c:pt idx="143">
                  <c:v>#N/A</c:v>
                </c:pt>
                <c:pt idx="144">
                  <c:v>Frankston</c:v>
                </c:pt>
                <c:pt idx="145">
                  <c:v>Newcomb</c:v>
                </c:pt>
                <c:pt idx="146">
                  <c:v>Balaclava</c:v>
                </c:pt>
                <c:pt idx="147">
                  <c:v>Tongala</c:v>
                </c:pt>
                <c:pt idx="148">
                  <c:v>Coburg North</c:v>
                </c:pt>
                <c:pt idx="149">
                  <c:v>Springvale South</c:v>
                </c:pt>
                <c:pt idx="150">
                  <c:v>Watsonia</c:v>
                </c:pt>
                <c:pt idx="151">
                  <c:v>Glenroy</c:v>
                </c:pt>
                <c:pt idx="152">
                  <c:v>Warracknabeal</c:v>
                </c:pt>
                <c:pt idx="153">
                  <c:v>Cohuna</c:v>
                </c:pt>
                <c:pt idx="154">
                  <c:v>Williamstown North</c:v>
                </c:pt>
                <c:pt idx="155">
                  <c:v>Notting Hill</c:v>
                </c:pt>
                <c:pt idx="156">
                  <c:v>Ararat</c:v>
                </c:pt>
                <c:pt idx="157">
                  <c:v>Ripponlea</c:v>
                </c:pt>
                <c:pt idx="158">
                  <c:v>Geelong West</c:v>
                </c:pt>
                <c:pt idx="159">
                  <c:v>Forest Hill</c:v>
                </c:pt>
                <c:pt idx="160">
                  <c:v>Nathalia</c:v>
                </c:pt>
                <c:pt idx="161">
                  <c:v>Carisbrook</c:v>
                </c:pt>
                <c:pt idx="162">
                  <c:v>Heywood</c:v>
                </c:pt>
                <c:pt idx="163">
                  <c:v>Parkville</c:v>
                </c:pt>
                <c:pt idx="164">
                  <c:v>Springvale</c:v>
                </c:pt>
                <c:pt idx="165">
                  <c:v>Kyabram</c:v>
                </c:pt>
                <c:pt idx="166">
                  <c:v>Kerang</c:v>
                </c:pt>
                <c:pt idx="167">
                  <c:v>Seddon</c:v>
                </c:pt>
                <c:pt idx="168">
                  <c:v>Port Fairy</c:v>
                </c:pt>
                <c:pt idx="169">
                  <c:v>Dimboola</c:v>
                </c:pt>
                <c:pt idx="170">
                  <c:v>Kennington</c:v>
                </c:pt>
                <c:pt idx="171">
                  <c:v>Winchelsea</c:v>
                </c:pt>
                <c:pt idx="172">
                  <c:v>Beechworth</c:v>
                </c:pt>
                <c:pt idx="173">
                  <c:v>Meeniyan</c:v>
                </c:pt>
                <c:pt idx="174">
                  <c:v>St Kilda East</c:v>
                </c:pt>
                <c:pt idx="175">
                  <c:v>Stawell</c:v>
                </c:pt>
                <c:pt idx="176">
                  <c:v>Strathdale</c:v>
                </c:pt>
                <c:pt idx="177">
                  <c:v>Cranbourne</c:v>
                </c:pt>
                <c:pt idx="178">
                  <c:v>Wahgunyah</c:v>
                </c:pt>
                <c:pt idx="179">
                  <c:v>Bacchus Marsh</c:v>
                </c:pt>
                <c:pt idx="180">
                  <c:v>Northcote</c:v>
                </c:pt>
                <c:pt idx="181">
                  <c:v>West Footscray</c:v>
                </c:pt>
                <c:pt idx="182">
                  <c:v>Camperdown</c:v>
                </c:pt>
                <c:pt idx="183">
                  <c:v>Apollo Bay</c:v>
                </c:pt>
                <c:pt idx="184">
                  <c:v>Noble Park North</c:v>
                </c:pt>
                <c:pt idx="185">
                  <c:v>Brunswick West</c:v>
                </c:pt>
                <c:pt idx="186">
                  <c:v>Mitchell Park</c:v>
                </c:pt>
                <c:pt idx="187">
                  <c:v>Seaford</c:v>
                </c:pt>
                <c:pt idx="188">
                  <c:v>Deer Park</c:v>
                </c:pt>
                <c:pt idx="189">
                  <c:v>West Melbourne</c:v>
                </c:pt>
                <c:pt idx="190">
                  <c:v>Ardeer</c:v>
                </c:pt>
                <c:pt idx="191">
                  <c:v>Melton South</c:v>
                </c:pt>
                <c:pt idx="192">
                  <c:v>Caulfield East</c:v>
                </c:pt>
                <c:pt idx="193">
                  <c:v>Myrtleford</c:v>
                </c:pt>
                <c:pt idx="194">
                  <c:v>Golden Point</c:v>
                </c:pt>
                <c:pt idx="195">
                  <c:v>Abbotsford</c:v>
                </c:pt>
                <c:pt idx="196">
                  <c:v>Belmont</c:v>
                </c:pt>
                <c:pt idx="197">
                  <c:v>Melton</c:v>
                </c:pt>
                <c:pt idx="198">
                  <c:v>Sunshine West</c:v>
                </c:pt>
                <c:pt idx="199">
                  <c:v>Grovedale</c:v>
                </c:pt>
                <c:pt idx="200">
                  <c:v>East Geelong</c:v>
                </c:pt>
                <c:pt idx="201">
                  <c:v>Brunswick East</c:v>
                </c:pt>
                <c:pt idx="202">
                  <c:v>Alexandra</c:v>
                </c:pt>
                <c:pt idx="203">
                  <c:v>Black Hill</c:v>
                </c:pt>
                <c:pt idx="204">
                  <c:v>Sale</c:v>
                </c:pt>
                <c:pt idx="205">
                  <c:v>North Wonthaggi</c:v>
                </c:pt>
                <c:pt idx="206">
                  <c:v>Clarinda</c:v>
                </c:pt>
                <c:pt idx="207">
                  <c:v>Bayswater</c:v>
                </c:pt>
                <c:pt idx="208">
                  <c:v>Wedderburn</c:v>
                </c:pt>
                <c:pt idx="209">
                  <c:v>Altona North</c:v>
                </c:pt>
                <c:pt idx="210">
                  <c:v>#N/A</c:v>
                </c:pt>
                <c:pt idx="211">
                  <c:v>Coleraine</c:v>
                </c:pt>
                <c:pt idx="212">
                  <c:v>Spotswood</c:v>
                </c:pt>
                <c:pt idx="213">
                  <c:v>Williamstown</c:v>
                </c:pt>
                <c:pt idx="214">
                  <c:v>Fawkner</c:v>
                </c:pt>
                <c:pt idx="215">
                  <c:v>Quarry Hill</c:v>
                </c:pt>
                <c:pt idx="216">
                  <c:v>Traralgon</c:v>
                </c:pt>
                <c:pt idx="217">
                  <c:v>Herne Hill</c:v>
                </c:pt>
                <c:pt idx="218">
                  <c:v>Mansfield</c:v>
                </c:pt>
                <c:pt idx="219">
                  <c:v>Heyfield</c:v>
                </c:pt>
                <c:pt idx="220">
                  <c:v>Oakleigh</c:v>
                </c:pt>
                <c:pt idx="221">
                  <c:v>Box Hill South</c:v>
                </c:pt>
                <c:pt idx="222">
                  <c:v>Mount Clear</c:v>
                </c:pt>
                <c:pt idx="223">
                  <c:v>Thornbury</c:v>
                </c:pt>
                <c:pt idx="224">
                  <c:v>Maffra</c:v>
                </c:pt>
                <c:pt idx="225">
                  <c:v>Travancore</c:v>
                </c:pt>
                <c:pt idx="226">
                  <c:v>Carrum</c:v>
                </c:pt>
                <c:pt idx="227">
                  <c:v>St Kilda West</c:v>
                </c:pt>
                <c:pt idx="228">
                  <c:v>Clayton South</c:v>
                </c:pt>
                <c:pt idx="229">
                  <c:v>Euroa</c:v>
                </c:pt>
                <c:pt idx="230">
                  <c:v>Highett</c:v>
                </c:pt>
                <c:pt idx="231">
                  <c:v>Bayswater North</c:v>
                </c:pt>
                <c:pt idx="232">
                  <c:v>Neerim South</c:v>
                </c:pt>
                <c:pt idx="233">
                  <c:v>Coburg</c:v>
                </c:pt>
                <c:pt idx="234">
                  <c:v>Melbourne</c:v>
                </c:pt>
                <c:pt idx="235">
                  <c:v>Tatura</c:v>
                </c:pt>
                <c:pt idx="236">
                  <c:v>Croydon South</c:v>
                </c:pt>
                <c:pt idx="237">
                  <c:v>Blackburn South</c:v>
                </c:pt>
                <c:pt idx="238">
                  <c:v>Baxter</c:v>
                </c:pt>
                <c:pt idx="239">
                  <c:v>Ringwood</c:v>
                </c:pt>
                <c:pt idx="240">
                  <c:v>Rutherglen</c:v>
                </c:pt>
                <c:pt idx="241">
                  <c:v>Moonee Ponds</c:v>
                </c:pt>
                <c:pt idx="242">
                  <c:v>Boolarra</c:v>
                </c:pt>
                <c:pt idx="243">
                  <c:v>Kyneton</c:v>
                </c:pt>
                <c:pt idx="244">
                  <c:v>Box Hill North</c:v>
                </c:pt>
                <c:pt idx="245">
                  <c:v>Numurkah</c:v>
                </c:pt>
                <c:pt idx="246">
                  <c:v>Jeparit</c:v>
                </c:pt>
                <c:pt idx="247">
                  <c:v>St Albans Park</c:v>
                </c:pt>
                <c:pt idx="248">
                  <c:v>Hampton Park</c:v>
                </c:pt>
                <c:pt idx="249">
                  <c:v>Rosebud</c:v>
                </c:pt>
                <c:pt idx="250">
                  <c:v>Healesville</c:v>
                </c:pt>
                <c:pt idx="251">
                  <c:v>Chelsea</c:v>
                </c:pt>
                <c:pt idx="252">
                  <c:v>Ballarat Central</c:v>
                </c:pt>
                <c:pt idx="253">
                  <c:v>Elwood</c:v>
                </c:pt>
                <c:pt idx="254">
                  <c:v>Keilor Downs</c:v>
                </c:pt>
                <c:pt idx="255">
                  <c:v>Nunawading</c:v>
                </c:pt>
                <c:pt idx="256">
                  <c:v>Warragul</c:v>
                </c:pt>
                <c:pt idx="257">
                  <c:v>Hadfield</c:v>
                </c:pt>
                <c:pt idx="258">
                  <c:v>Mordialloc</c:v>
                </c:pt>
                <c:pt idx="259">
                  <c:v>Charlton</c:v>
                </c:pt>
                <c:pt idx="260">
                  <c:v>Brown Hill</c:v>
                </c:pt>
                <c:pt idx="261">
                  <c:v>Hampton</c:v>
                </c:pt>
                <c:pt idx="262">
                  <c:v>Bell Park</c:v>
                </c:pt>
                <c:pt idx="263">
                  <c:v>Werribee</c:v>
                </c:pt>
                <c:pt idx="264">
                  <c:v>Newtown</c:v>
                </c:pt>
                <c:pt idx="265">
                  <c:v>Leongatha</c:v>
                </c:pt>
                <c:pt idx="266">
                  <c:v>Cowes</c:v>
                </c:pt>
                <c:pt idx="267">
                  <c:v>Korumburra</c:v>
                </c:pt>
                <c:pt idx="268">
                  <c:v>Boronia</c:v>
                </c:pt>
                <c:pt idx="269">
                  <c:v>Toorloo Arm</c:v>
                </c:pt>
                <c:pt idx="270">
                  <c:v>Mornington</c:v>
                </c:pt>
                <c:pt idx="271">
                  <c:v>Geelong</c:v>
                </c:pt>
                <c:pt idx="272">
                  <c:v>Hughesdale</c:v>
                </c:pt>
                <c:pt idx="273">
                  <c:v>Moorabbin</c:v>
                </c:pt>
                <c:pt idx="274">
                  <c:v>Campbells Creek</c:v>
                </c:pt>
                <c:pt idx="275">
                  <c:v>Thomastown</c:v>
                </c:pt>
                <c:pt idx="276">
                  <c:v>Soldiers Hill</c:v>
                </c:pt>
                <c:pt idx="277">
                  <c:v>Shepparton North</c:v>
                </c:pt>
                <c:pt idx="278">
                  <c:v>#N/A</c:v>
                </c:pt>
                <c:pt idx="279">
                  <c:v>Brooklyn</c:v>
                </c:pt>
                <c:pt idx="280">
                  <c:v>Epsom</c:v>
                </c:pt>
                <c:pt idx="281">
                  <c:v>Foster</c:v>
                </c:pt>
                <c:pt idx="282">
                  <c:v>Yarragon</c:v>
                </c:pt>
                <c:pt idx="283">
                  <c:v>Irymple</c:v>
                </c:pt>
                <c:pt idx="284">
                  <c:v>Dromana</c:v>
                </c:pt>
                <c:pt idx="285">
                  <c:v>Carnegie</c:v>
                </c:pt>
                <c:pt idx="286">
                  <c:v>Kingsville</c:v>
                </c:pt>
                <c:pt idx="287">
                  <c:v>Darley</c:v>
                </c:pt>
                <c:pt idx="288">
                  <c:v>Spring Gully</c:v>
                </c:pt>
                <c:pt idx="289">
                  <c:v>Clunes</c:v>
                </c:pt>
                <c:pt idx="290">
                  <c:v>Campbellfield</c:v>
                </c:pt>
                <c:pt idx="291">
                  <c:v>Hawthorn</c:v>
                </c:pt>
                <c:pt idx="292">
                  <c:v>Southbank</c:v>
                </c:pt>
                <c:pt idx="293">
                  <c:v>Gardenvale</c:v>
                </c:pt>
                <c:pt idx="294">
                  <c:v>Melton West</c:v>
                </c:pt>
                <c:pt idx="295">
                  <c:v>Glen Huntly</c:v>
                </c:pt>
                <c:pt idx="296">
                  <c:v>Delahey</c:v>
                </c:pt>
                <c:pt idx="297">
                  <c:v>Caulfield North</c:v>
                </c:pt>
                <c:pt idx="298">
                  <c:v>Hallam</c:v>
                </c:pt>
                <c:pt idx="299">
                  <c:v>Yackandandah</c:v>
                </c:pt>
                <c:pt idx="300">
                  <c:v>Anglesea</c:v>
                </c:pt>
                <c:pt idx="301">
                  <c:v>Croydon</c:v>
                </c:pt>
                <c:pt idx="302">
                  <c:v>Alphington</c:v>
                </c:pt>
                <c:pt idx="303">
                  <c:v>Mirboo North</c:v>
                </c:pt>
                <c:pt idx="304">
                  <c:v>Hawthorn East</c:v>
                </c:pt>
                <c:pt idx="305">
                  <c:v>Millgrove</c:v>
                </c:pt>
                <c:pt idx="306">
                  <c:v>Tecoma</c:v>
                </c:pt>
                <c:pt idx="307">
                  <c:v>Caulfield</c:v>
                </c:pt>
                <c:pt idx="308">
                  <c:v>Nhill</c:v>
                </c:pt>
                <c:pt idx="309">
                  <c:v>Narre Warren</c:v>
                </c:pt>
                <c:pt idx="310">
                  <c:v>Ivanhoe</c:v>
                </c:pt>
                <c:pt idx="311">
                  <c:v>Murchison</c:v>
                </c:pt>
                <c:pt idx="312">
                  <c:v>Huntingdale</c:v>
                </c:pt>
                <c:pt idx="313">
                  <c:v>Ringwood East</c:v>
                </c:pt>
                <c:pt idx="314">
                  <c:v>Ormond</c:v>
                </c:pt>
                <c:pt idx="315">
                  <c:v>Altona Meadows</c:v>
                </c:pt>
                <c:pt idx="316">
                  <c:v>Canadian</c:v>
                </c:pt>
                <c:pt idx="317">
                  <c:v>Maldon</c:v>
                </c:pt>
                <c:pt idx="318">
                  <c:v>Armadale</c:v>
                </c:pt>
                <c:pt idx="319">
                  <c:v>Yallourn North</c:v>
                </c:pt>
                <c:pt idx="320">
                  <c:v>#N/A</c:v>
                </c:pt>
                <c:pt idx="321">
                  <c:v>Ballan</c:v>
                </c:pt>
                <c:pt idx="322">
                  <c:v>Elsternwick</c:v>
                </c:pt>
                <c:pt idx="323">
                  <c:v>Kurunjang</c:v>
                </c:pt>
                <c:pt idx="324">
                  <c:v>Hamlyn Heights</c:v>
                </c:pt>
                <c:pt idx="325">
                  <c:v>Tullamarine</c:v>
                </c:pt>
                <c:pt idx="326">
                  <c:v>Koo Wee Rup</c:v>
                </c:pt>
                <c:pt idx="327">
                  <c:v>Koroit</c:v>
                </c:pt>
                <c:pt idx="328">
                  <c:v>Fairfield</c:v>
                </c:pt>
                <c:pt idx="329">
                  <c:v>Gladstone Park</c:v>
                </c:pt>
                <c:pt idx="330">
                  <c:v>Sydenham</c:v>
                </c:pt>
                <c:pt idx="331">
                  <c:v>Inverloch</c:v>
                </c:pt>
                <c:pt idx="332">
                  <c:v>Lucknow</c:v>
                </c:pt>
                <c:pt idx="333">
                  <c:v>Trafalgar</c:v>
                </c:pt>
                <c:pt idx="334">
                  <c:v>Manifold Heights</c:v>
                </c:pt>
                <c:pt idx="335">
                  <c:v>Endeavour Hills</c:v>
                </c:pt>
                <c:pt idx="336">
                  <c:v>Lalor</c:v>
                </c:pt>
                <c:pt idx="337">
                  <c:v>Caulfield South</c:v>
                </c:pt>
                <c:pt idx="338">
                  <c:v>Bundoora</c:v>
                </c:pt>
                <c:pt idx="339">
                  <c:v>Lang Lang</c:v>
                </c:pt>
                <c:pt idx="340">
                  <c:v>Essendon North</c:v>
                </c:pt>
                <c:pt idx="341">
                  <c:v>McKinnon</c:v>
                </c:pt>
                <c:pt idx="342">
                  <c:v>Barwon Heads</c:v>
                </c:pt>
                <c:pt idx="343">
                  <c:v>Docklands</c:v>
                </c:pt>
                <c:pt idx="344">
                  <c:v>Capel Sound</c:v>
                </c:pt>
                <c:pt idx="345">
                  <c:v>Hoppers Crossing</c:v>
                </c:pt>
              </c:strCache>
            </c:strRef>
          </c:cat>
          <c:val>
            <c:numRef>
              <c:f>'Metro Suburbs'!$I$9:$I$354</c:f>
              <c:numCache>
                <c:formatCode>#,##0.0</c:formatCode>
                <c:ptCount val="346"/>
                <c:pt idx="0">
                  <c:v>31.881954523463957</c:v>
                </c:pt>
                <c:pt idx="1">
                  <c:v>29.64158863416209</c:v>
                </c:pt>
                <c:pt idx="2">
                  <c:v>25.196850393700785</c:v>
                </c:pt>
                <c:pt idx="3">
                  <c:v>24.29718875502008</c:v>
                </c:pt>
                <c:pt idx="4">
                  <c:v>23.570712136409227</c:v>
                </c:pt>
                <c:pt idx="5">
                  <c:v>23.585185185185185</c:v>
                </c:pt>
                <c:pt idx="6">
                  <c:v>23.210746531600968</c:v>
                </c:pt>
                <c:pt idx="7">
                  <c:v>22.352941176470591</c:v>
                </c:pt>
                <c:pt idx="8">
                  <c:v>21.214017521902377</c:v>
                </c:pt>
                <c:pt idx="9">
                  <c:v>21.044885945548199</c:v>
                </c:pt>
                <c:pt idx="10">
                  <c:v>20.931787784217565</c:v>
                </c:pt>
                <c:pt idx="11">
                  <c:v>20.827586206896552</c:v>
                </c:pt>
                <c:pt idx="12">
                  <c:v>20.719269994632313</c:v>
                </c:pt>
                <c:pt idx="13">
                  <c:v>19.368258859784284</c:v>
                </c:pt>
                <c:pt idx="14">
                  <c:v>18.503937007874015</c:v>
                </c:pt>
                <c:pt idx="15">
                  <c:v>18.247229817239891</c:v>
                </c:pt>
                <c:pt idx="16">
                  <c:v>16.102683780630105</c:v>
                </c:pt>
                <c:pt idx="17">
                  <c:v>15.857373230603836</c:v>
                </c:pt>
                <c:pt idx="18">
                  <c:v>15.722062119756645</c:v>
                </c:pt>
                <c:pt idx="19">
                  <c:v>15.530085959885387</c:v>
                </c:pt>
                <c:pt idx="20">
                  <c:v>15.273958112968057</c:v>
                </c:pt>
                <c:pt idx="21">
                  <c:v>15.277777777777779</c:v>
                </c:pt>
                <c:pt idx="22">
                  <c:v>15.16494337764648</c:v>
                </c:pt>
                <c:pt idx="23">
                  <c:v>15.032679738562091</c:v>
                </c:pt>
                <c:pt idx="24">
                  <c:v>14.530109489051096</c:v>
                </c:pt>
                <c:pt idx="25">
                  <c:v>14.537755822159493</c:v>
                </c:pt>
                <c:pt idx="26">
                  <c:v>14.460668864813941</c:v>
                </c:pt>
                <c:pt idx="27">
                  <c:v>14.387568555758683</c:v>
                </c:pt>
                <c:pt idx="28">
                  <c:v>14.347826086956522</c:v>
                </c:pt>
                <c:pt idx="29">
                  <c:v>14.202898550724639</c:v>
                </c:pt>
                <c:pt idx="30">
                  <c:v>14.177077675176534</c:v>
                </c:pt>
                <c:pt idx="31">
                  <c:v>14.076975220305792</c:v>
                </c:pt>
                <c:pt idx="32">
                  <c:v>14.027830011282438</c:v>
                </c:pt>
                <c:pt idx="33">
                  <c:v>13.962814436748086</c:v>
                </c:pt>
                <c:pt idx="34">
                  <c:v>13.953488372093023</c:v>
                </c:pt>
                <c:pt idx="35">
                  <c:v>13.725490196078432</c:v>
                </c:pt>
                <c:pt idx="36">
                  <c:v>13.740715732613099</c:v>
                </c:pt>
                <c:pt idx="37">
                  <c:v>13.684210526315791</c:v>
                </c:pt>
                <c:pt idx="38">
                  <c:v>13.651877133105803</c:v>
                </c:pt>
                <c:pt idx="39">
                  <c:v>13.619886069394097</c:v>
                </c:pt>
                <c:pt idx="40">
                  <c:v>13.294314381270903</c:v>
                </c:pt>
                <c:pt idx="41">
                  <c:v>13.216743119266056</c:v>
                </c:pt>
                <c:pt idx="42">
                  <c:v>13.20754716981132</c:v>
                </c:pt>
                <c:pt idx="43">
                  <c:v>13.122171945701359</c:v>
                </c:pt>
                <c:pt idx="44">
                  <c:v>12.955032119914348</c:v>
                </c:pt>
                <c:pt idx="45">
                  <c:v>12.938596491228072</c:v>
                </c:pt>
                <c:pt idx="46">
                  <c:v>12.832512315270936</c:v>
                </c:pt>
                <c:pt idx="47">
                  <c:v>12.792127921279212</c:v>
                </c:pt>
                <c:pt idx="48">
                  <c:v>12.76595744680851</c:v>
                </c:pt>
                <c:pt idx="49">
                  <c:v>12.693682955899883</c:v>
                </c:pt>
                <c:pt idx="50">
                  <c:v>12.629877626414224</c:v>
                </c:pt>
                <c:pt idx="51">
                  <c:v>12.61101243339254</c:v>
                </c:pt>
                <c:pt idx="52">
                  <c:v>12.595419847328243</c:v>
                </c:pt>
                <c:pt idx="53">
                  <c:v>12.38132911392405</c:v>
                </c:pt>
                <c:pt idx="54">
                  <c:v>12.329579134558388</c:v>
                </c:pt>
                <c:pt idx="55">
                  <c:v>12.304387849033446</c:v>
                </c:pt>
                <c:pt idx="56">
                  <c:v>12.237762237762238</c:v>
                </c:pt>
                <c:pt idx="57">
                  <c:v>12.21814368117462</c:v>
                </c:pt>
                <c:pt idx="58">
                  <c:v>12.144168962350781</c:v>
                </c:pt>
                <c:pt idx="59">
                  <c:v>12.107438016528924</c:v>
                </c:pt>
                <c:pt idx="60">
                  <c:v>12.096004363834719</c:v>
                </c:pt>
                <c:pt idx="61">
                  <c:v>11.964527280925898</c:v>
                </c:pt>
                <c:pt idx="62">
                  <c:v>11.949444657219455</c:v>
                </c:pt>
                <c:pt idx="63">
                  <c:v>11.91511387163561</c:v>
                </c:pt>
                <c:pt idx="64">
                  <c:v>11.78310740354536</c:v>
                </c:pt>
                <c:pt idx="65">
                  <c:v>11.740331491712707</c:v>
                </c:pt>
                <c:pt idx="66">
                  <c:v>11.662650602409638</c:v>
                </c:pt>
                <c:pt idx="67">
                  <c:v>11.673553719008265</c:v>
                </c:pt>
                <c:pt idx="68">
                  <c:v>11.502347417840376</c:v>
                </c:pt>
                <c:pt idx="69">
                  <c:v>11.492146596858639</c:v>
                </c:pt>
                <c:pt idx="70">
                  <c:v>11.455160744500846</c:v>
                </c:pt>
                <c:pt idx="71">
                  <c:v>11.437648927720414</c:v>
                </c:pt>
                <c:pt idx="72">
                  <c:v>11.411411411411411</c:v>
                </c:pt>
                <c:pt idx="73">
                  <c:v>11.351351351351353</c:v>
                </c:pt>
                <c:pt idx="74">
                  <c:v>11.259382819015846</c:v>
                </c:pt>
                <c:pt idx="75">
                  <c:v>11.206159110350727</c:v>
                </c:pt>
                <c:pt idx="76">
                  <c:v>11.206896551724139</c:v>
                </c:pt>
                <c:pt idx="77">
                  <c:v>11.17297698589458</c:v>
                </c:pt>
                <c:pt idx="78">
                  <c:v>11.146593673965937</c:v>
                </c:pt>
                <c:pt idx="79">
                  <c:v>11.106346483704975</c:v>
                </c:pt>
                <c:pt idx="80">
                  <c:v>11.074918566775244</c:v>
                </c:pt>
                <c:pt idx="81">
                  <c:v>11.066324661048004</c:v>
                </c:pt>
                <c:pt idx="82">
                  <c:v>11.059262715818946</c:v>
                </c:pt>
                <c:pt idx="83">
                  <c:v>11.057304277643262</c:v>
                </c:pt>
                <c:pt idx="84">
                  <c:v>11.044776119402986</c:v>
                </c:pt>
                <c:pt idx="85">
                  <c:v>10.999441652707985</c:v>
                </c:pt>
                <c:pt idx="86">
                  <c:v>10.981308411214954</c:v>
                </c:pt>
                <c:pt idx="87">
                  <c:v>10.973084886128365</c:v>
                </c:pt>
                <c:pt idx="88">
                  <c:v>10.907003444316878</c:v>
                </c:pt>
                <c:pt idx="89">
                  <c:v>10.86874764949229</c:v>
                </c:pt>
                <c:pt idx="90">
                  <c:v>10.733646548608601</c:v>
                </c:pt>
                <c:pt idx="91">
                  <c:v>10.763144882149332</c:v>
                </c:pt>
                <c:pt idx="92">
                  <c:v>10.729779234551238</c:v>
                </c:pt>
                <c:pt idx="93">
                  <c:v>10.732984293193718</c:v>
                </c:pt>
                <c:pt idx="94">
                  <c:v>10.588235294117647</c:v>
                </c:pt>
                <c:pt idx="95">
                  <c:v>10.580279232111693</c:v>
                </c:pt>
                <c:pt idx="96">
                  <c:v>10.579345088161208</c:v>
                </c:pt>
                <c:pt idx="97">
                  <c:v>10.539798719121682</c:v>
                </c:pt>
                <c:pt idx="98">
                  <c:v>10.476190476190476</c:v>
                </c:pt>
                <c:pt idx="99">
                  <c:v>10.466193269527633</c:v>
                </c:pt>
                <c:pt idx="100">
                  <c:v>10.32298923369221</c:v>
                </c:pt>
                <c:pt idx="101">
                  <c:v>10.304731355252606</c:v>
                </c:pt>
                <c:pt idx="102">
                  <c:v>10.247411826636252</c:v>
                </c:pt>
                <c:pt idx="103">
                  <c:v>10.146543485186365</c:v>
                </c:pt>
                <c:pt idx="104">
                  <c:v>10.117035110533159</c:v>
                </c:pt>
                <c:pt idx="105">
                  <c:v>10.112829084830755</c:v>
                </c:pt>
                <c:pt idx="106">
                  <c:v>10.155799192152337</c:v>
                </c:pt>
                <c:pt idx="107">
                  <c:v>10.122878876535985</c:v>
                </c:pt>
                <c:pt idx="108">
                  <c:v>10.099685204616998</c:v>
                </c:pt>
                <c:pt idx="109">
                  <c:v>10.134128166915051</c:v>
                </c:pt>
                <c:pt idx="110">
                  <c:v>10.071942446043165</c:v>
                </c:pt>
                <c:pt idx="111">
                  <c:v>10.05586592178771</c:v>
                </c:pt>
                <c:pt idx="112">
                  <c:v>10.031645569620252</c:v>
                </c:pt>
                <c:pt idx="113">
                  <c:v>10</c:v>
                </c:pt>
                <c:pt idx="114">
                  <c:v>9.964966913195795</c:v>
                </c:pt>
                <c:pt idx="115">
                  <c:v>9.9184782608695645</c:v>
                </c:pt>
                <c:pt idx="116">
                  <c:v>9.8859315589353614</c:v>
                </c:pt>
                <c:pt idx="117">
                  <c:v>9.8156342182890857</c:v>
                </c:pt>
                <c:pt idx="118">
                  <c:v>9.8070739549839239</c:v>
                </c:pt>
                <c:pt idx="119">
                  <c:v>9.7777777777777786</c:v>
                </c:pt>
                <c:pt idx="120">
                  <c:v>9.6215966774342405</c:v>
                </c:pt>
                <c:pt idx="121">
                  <c:v>9.6224523889074494</c:v>
                </c:pt>
                <c:pt idx="122">
                  <c:v>9.6188747731397459</c:v>
                </c:pt>
                <c:pt idx="123">
                  <c:v>9.5924453280318094</c:v>
                </c:pt>
                <c:pt idx="124">
                  <c:v>9.5514799346286541</c:v>
                </c:pt>
                <c:pt idx="125">
                  <c:v>9.4863442746178901</c:v>
                </c:pt>
                <c:pt idx="126">
                  <c:v>9.4827586206896548</c:v>
                </c:pt>
                <c:pt idx="127">
                  <c:v>9.5061956722766787</c:v>
                </c:pt>
                <c:pt idx="128">
                  <c:v>9.5046082949308754</c:v>
                </c:pt>
                <c:pt idx="129">
                  <c:v>9.43579766536965</c:v>
                </c:pt>
                <c:pt idx="130">
                  <c:v>9.4701240135287481</c:v>
                </c:pt>
                <c:pt idx="131">
                  <c:v>9.4262295081967213</c:v>
                </c:pt>
                <c:pt idx="132">
                  <c:v>9.3893129770992374</c:v>
                </c:pt>
                <c:pt idx="133">
                  <c:v>9.2909535452322736</c:v>
                </c:pt>
                <c:pt idx="134">
                  <c:v>9.2861464004839682</c:v>
                </c:pt>
                <c:pt idx="135">
                  <c:v>9.3117408906882595</c:v>
                </c:pt>
                <c:pt idx="136">
                  <c:v>9.2801771871539316</c:v>
                </c:pt>
                <c:pt idx="137">
                  <c:v>9.1728609837102635</c:v>
                </c:pt>
                <c:pt idx="138">
                  <c:v>9.1415830546265333</c:v>
                </c:pt>
                <c:pt idx="139">
                  <c:v>9.1049382716049383</c:v>
                </c:pt>
                <c:pt idx="140">
                  <c:v>9.1085742045178524</c:v>
                </c:pt>
                <c:pt idx="141">
                  <c:v>9.0602409638554224</c:v>
                </c:pt>
                <c:pt idx="142">
                  <c:v>9.0056285178236397</c:v>
                </c:pt>
                <c:pt idx="143">
                  <c:v>8.9519650655021827</c:v>
                </c:pt>
                <c:pt idx="144">
                  <c:v>8.9815184151043734</c:v>
                </c:pt>
                <c:pt idx="145">
                  <c:v>8.9552238805970141</c:v>
                </c:pt>
                <c:pt idx="146">
                  <c:v>8.9738263398421267</c:v>
                </c:pt>
                <c:pt idx="147">
                  <c:v>8.8435374149659864</c:v>
                </c:pt>
                <c:pt idx="148">
                  <c:v>8.8772845953002602</c:v>
                </c:pt>
                <c:pt idx="149">
                  <c:v>8.8397790055248606</c:v>
                </c:pt>
                <c:pt idx="150">
                  <c:v>8.8011417697431025</c:v>
                </c:pt>
                <c:pt idx="151">
                  <c:v>8.8287020752726004</c:v>
                </c:pt>
                <c:pt idx="152">
                  <c:v>8.7824351297405201</c:v>
                </c:pt>
                <c:pt idx="153">
                  <c:v>8.8178294573643416</c:v>
                </c:pt>
                <c:pt idx="154">
                  <c:v>8.7155963302752291</c:v>
                </c:pt>
                <c:pt idx="155">
                  <c:v>8.7254901960784306</c:v>
                </c:pt>
                <c:pt idx="156">
                  <c:v>8.7538940809968846</c:v>
                </c:pt>
                <c:pt idx="157">
                  <c:v>8.7020648967551626</c:v>
                </c:pt>
                <c:pt idx="158">
                  <c:v>8.7148721187243439</c:v>
                </c:pt>
                <c:pt idx="159">
                  <c:v>8.6860236220472444</c:v>
                </c:pt>
                <c:pt idx="160">
                  <c:v>8.6526576019777508</c:v>
                </c:pt>
                <c:pt idx="161">
                  <c:v>8.6560364464692476</c:v>
                </c:pt>
                <c:pt idx="162">
                  <c:v>8.6230876216968007</c:v>
                </c:pt>
                <c:pt idx="163">
                  <c:v>8.5951940850277264</c:v>
                </c:pt>
                <c:pt idx="164">
                  <c:v>8.5487077534791247</c:v>
                </c:pt>
                <c:pt idx="165">
                  <c:v>8.509189925119129</c:v>
                </c:pt>
                <c:pt idx="166">
                  <c:v>8.5080147965474726</c:v>
                </c:pt>
                <c:pt idx="167">
                  <c:v>8.4412470023980823</c:v>
                </c:pt>
                <c:pt idx="168">
                  <c:v>8.4393837910247829</c:v>
                </c:pt>
                <c:pt idx="169">
                  <c:v>8.4468664850136239</c:v>
                </c:pt>
                <c:pt idx="170">
                  <c:v>8.4276729559748418</c:v>
                </c:pt>
                <c:pt idx="171">
                  <c:v>8.3686440677966107</c:v>
                </c:pt>
                <c:pt idx="172">
                  <c:v>8.4123222748815163</c:v>
                </c:pt>
                <c:pt idx="173">
                  <c:v>8.360128617363344</c:v>
                </c:pt>
                <c:pt idx="174">
                  <c:v>8.3394294074615942</c:v>
                </c:pt>
                <c:pt idx="175">
                  <c:v>8.3236094904706341</c:v>
                </c:pt>
                <c:pt idx="176">
                  <c:v>8.2941427960666942</c:v>
                </c:pt>
                <c:pt idx="177">
                  <c:v>8.2946063934657097</c:v>
                </c:pt>
                <c:pt idx="178">
                  <c:v>8.2547169811320753</c:v>
                </c:pt>
                <c:pt idx="179">
                  <c:v>8.2906530089628685</c:v>
                </c:pt>
                <c:pt idx="180">
                  <c:v>8.2483326794821501</c:v>
                </c:pt>
                <c:pt idx="181">
                  <c:v>8.2306338028169019</c:v>
                </c:pt>
                <c:pt idx="182">
                  <c:v>8.2614942528735629</c:v>
                </c:pt>
                <c:pt idx="183">
                  <c:v>8.2382762991128011</c:v>
                </c:pt>
                <c:pt idx="184">
                  <c:v>8.1846392552366165</c:v>
                </c:pt>
                <c:pt idx="185">
                  <c:v>8.2106541205038699</c:v>
                </c:pt>
                <c:pt idx="186">
                  <c:v>8.1818181818181817</c:v>
                </c:pt>
                <c:pt idx="187">
                  <c:v>8.1649831649831661</c:v>
                </c:pt>
                <c:pt idx="188">
                  <c:v>8.1904761904761916</c:v>
                </c:pt>
                <c:pt idx="189">
                  <c:v>8.1500646830530403</c:v>
                </c:pt>
                <c:pt idx="190">
                  <c:v>8.1923419412288503</c:v>
                </c:pt>
                <c:pt idx="191">
                  <c:v>8.1529002940390267</c:v>
                </c:pt>
                <c:pt idx="192">
                  <c:v>8.1705150976909415</c:v>
                </c:pt>
                <c:pt idx="193">
                  <c:v>8.1360946745562135</c:v>
                </c:pt>
                <c:pt idx="194">
                  <c:v>8.1268582755203163</c:v>
                </c:pt>
                <c:pt idx="195">
                  <c:v>8.1087202718006797</c:v>
                </c:pt>
                <c:pt idx="196">
                  <c:v>8.0231996133397772</c:v>
                </c:pt>
                <c:pt idx="197">
                  <c:v>7.9769178547182618</c:v>
                </c:pt>
                <c:pt idx="198">
                  <c:v>7.944307944307945</c:v>
                </c:pt>
                <c:pt idx="199">
                  <c:v>7.9453003288904274</c:v>
                </c:pt>
                <c:pt idx="200">
                  <c:v>7.9336885731201896</c:v>
                </c:pt>
                <c:pt idx="201">
                  <c:v>7.9042670445599121</c:v>
                </c:pt>
                <c:pt idx="202">
                  <c:v>7.8968573730862204</c:v>
                </c:pt>
                <c:pt idx="203">
                  <c:v>7.882352941176471</c:v>
                </c:pt>
                <c:pt idx="204">
                  <c:v>7.7906374157885647</c:v>
                </c:pt>
                <c:pt idx="205">
                  <c:v>7.7605321507760534</c:v>
                </c:pt>
                <c:pt idx="206">
                  <c:v>7.7742699289660617</c:v>
                </c:pt>
                <c:pt idx="207">
                  <c:v>7.7773144286905751</c:v>
                </c:pt>
                <c:pt idx="208">
                  <c:v>7.7108433734939767</c:v>
                </c:pt>
                <c:pt idx="209">
                  <c:v>7.7586206896551726</c:v>
                </c:pt>
                <c:pt idx="210">
                  <c:v>7.6945162216480041</c:v>
                </c:pt>
                <c:pt idx="211">
                  <c:v>7.6923076923076925</c:v>
                </c:pt>
                <c:pt idx="212">
                  <c:v>7.6271186440677967</c:v>
                </c:pt>
                <c:pt idx="213">
                  <c:v>7.5796411570853168</c:v>
                </c:pt>
                <c:pt idx="214">
                  <c:v>7.591114945007547</c:v>
                </c:pt>
                <c:pt idx="215">
                  <c:v>7.5396825396825395</c:v>
                </c:pt>
                <c:pt idx="216">
                  <c:v>7.5117813383600378</c:v>
                </c:pt>
                <c:pt idx="217">
                  <c:v>7.4748743718592969</c:v>
                </c:pt>
                <c:pt idx="218">
                  <c:v>7.4330563250230837</c:v>
                </c:pt>
                <c:pt idx="219">
                  <c:v>7.3929961089494167</c:v>
                </c:pt>
                <c:pt idx="220">
                  <c:v>7.3742672014810244</c:v>
                </c:pt>
                <c:pt idx="221">
                  <c:v>7.387096774193548</c:v>
                </c:pt>
                <c:pt idx="222">
                  <c:v>7.3442136498516319</c:v>
                </c:pt>
                <c:pt idx="223">
                  <c:v>7.3281289347771335</c:v>
                </c:pt>
                <c:pt idx="224">
                  <c:v>7.2847682119205297</c:v>
                </c:pt>
                <c:pt idx="225">
                  <c:v>7.2588347659980901</c:v>
                </c:pt>
                <c:pt idx="226">
                  <c:v>7.2747621712367092</c:v>
                </c:pt>
                <c:pt idx="227">
                  <c:v>7.2331460674157295</c:v>
                </c:pt>
                <c:pt idx="228">
                  <c:v>7.2638712409995767</c:v>
                </c:pt>
                <c:pt idx="229">
                  <c:v>7.244414353419093</c:v>
                </c:pt>
                <c:pt idx="230">
                  <c:v>7.2351959966638857</c:v>
                </c:pt>
                <c:pt idx="231">
                  <c:v>7.254960023689665</c:v>
                </c:pt>
                <c:pt idx="232">
                  <c:v>7.21830985915493</c:v>
                </c:pt>
                <c:pt idx="233">
                  <c:v>7.2238099931014101</c:v>
                </c:pt>
                <c:pt idx="234">
                  <c:v>7.2013270347264786</c:v>
                </c:pt>
                <c:pt idx="235">
                  <c:v>7.1428571428571423</c:v>
                </c:pt>
                <c:pt idx="236">
                  <c:v>7.1347678369195924</c:v>
                </c:pt>
                <c:pt idx="237">
                  <c:v>7.1338859583019349</c:v>
                </c:pt>
                <c:pt idx="238">
                  <c:v>7.1348940914158305</c:v>
                </c:pt>
                <c:pt idx="239">
                  <c:v>7.0926686994564498</c:v>
                </c:pt>
                <c:pt idx="240">
                  <c:v>7.0610687022900773</c:v>
                </c:pt>
                <c:pt idx="241">
                  <c:v>7.0655354008191926</c:v>
                </c:pt>
                <c:pt idx="242">
                  <c:v>7.0559610705596105</c:v>
                </c:pt>
                <c:pt idx="243">
                  <c:v>6.9937369519832977</c:v>
                </c:pt>
                <c:pt idx="244">
                  <c:v>6.9968902709906704</c:v>
                </c:pt>
                <c:pt idx="245">
                  <c:v>6.9627192982456139</c:v>
                </c:pt>
                <c:pt idx="246">
                  <c:v>6.9651741293532341</c:v>
                </c:pt>
                <c:pt idx="247">
                  <c:v>6.9175991861648018</c:v>
                </c:pt>
                <c:pt idx="248">
                  <c:v>6.9381986380573037</c:v>
                </c:pt>
                <c:pt idx="249">
                  <c:v>6.9053274516457419</c:v>
                </c:pt>
                <c:pt idx="250">
                  <c:v>6.919104991394148</c:v>
                </c:pt>
                <c:pt idx="251">
                  <c:v>6.9148936170212769</c:v>
                </c:pt>
                <c:pt idx="252">
                  <c:v>6.9185059422750426</c:v>
                </c:pt>
                <c:pt idx="253">
                  <c:v>6.9012922738520759</c:v>
                </c:pt>
                <c:pt idx="254">
                  <c:v>6.8934646374216646</c:v>
                </c:pt>
                <c:pt idx="255">
                  <c:v>6.8688670829616409</c:v>
                </c:pt>
                <c:pt idx="256">
                  <c:v>6.8513314599223873</c:v>
                </c:pt>
                <c:pt idx="257">
                  <c:v>6.8522483940042829</c:v>
                </c:pt>
                <c:pt idx="258">
                  <c:v>6.8299711815561963</c:v>
                </c:pt>
                <c:pt idx="259">
                  <c:v>6.8522483940042829</c:v>
                </c:pt>
                <c:pt idx="260">
                  <c:v>6.8023255813953494</c:v>
                </c:pt>
                <c:pt idx="261">
                  <c:v>6.7447495961227784</c:v>
                </c:pt>
                <c:pt idx="262">
                  <c:v>6.7262664963814389</c:v>
                </c:pt>
                <c:pt idx="263">
                  <c:v>6.6467855709124279</c:v>
                </c:pt>
                <c:pt idx="264">
                  <c:v>6.6301096709870393</c:v>
                </c:pt>
                <c:pt idx="265">
                  <c:v>6.6025908900961134</c:v>
                </c:pt>
                <c:pt idx="266">
                  <c:v>6.6064981949458481</c:v>
                </c:pt>
                <c:pt idx="267">
                  <c:v>6.5852363250132768</c:v>
                </c:pt>
                <c:pt idx="268">
                  <c:v>6.585207612456748</c:v>
                </c:pt>
                <c:pt idx="269">
                  <c:v>6.5359477124183014</c:v>
                </c:pt>
                <c:pt idx="270">
                  <c:v>6.5463620656555959</c:v>
                </c:pt>
                <c:pt idx="271">
                  <c:v>6.5567334118570866</c:v>
                </c:pt>
                <c:pt idx="272">
                  <c:v>6.5321477428180579</c:v>
                </c:pt>
                <c:pt idx="273">
                  <c:v>6.4945878434637798</c:v>
                </c:pt>
                <c:pt idx="274">
                  <c:v>6.5110565110565108</c:v>
                </c:pt>
                <c:pt idx="275">
                  <c:v>6.4689655172413794</c:v>
                </c:pt>
                <c:pt idx="276">
                  <c:v>6.4696485623003186</c:v>
                </c:pt>
                <c:pt idx="277">
                  <c:v>6.4685314685314683</c:v>
                </c:pt>
                <c:pt idx="278">
                  <c:v>6.4297520661157028</c:v>
                </c:pt>
                <c:pt idx="279">
                  <c:v>6.4748201438848918</c:v>
                </c:pt>
                <c:pt idx="280">
                  <c:v>6.4479638009049784</c:v>
                </c:pt>
                <c:pt idx="281">
                  <c:v>6.4444444444444446</c:v>
                </c:pt>
                <c:pt idx="282">
                  <c:v>6.4085447263017361</c:v>
                </c:pt>
                <c:pt idx="283">
                  <c:v>6.4184223419892206</c:v>
                </c:pt>
                <c:pt idx="284">
                  <c:v>6.3985374771480803</c:v>
                </c:pt>
                <c:pt idx="285">
                  <c:v>6.3604696168236359</c:v>
                </c:pt>
                <c:pt idx="286">
                  <c:v>6.3371356147021549</c:v>
                </c:pt>
                <c:pt idx="287">
                  <c:v>6.3258785942492013</c:v>
                </c:pt>
                <c:pt idx="288">
                  <c:v>6.2648691514670896</c:v>
                </c:pt>
                <c:pt idx="289">
                  <c:v>6.2893081761006293</c:v>
                </c:pt>
                <c:pt idx="290">
                  <c:v>6.2699936020473457</c:v>
                </c:pt>
                <c:pt idx="291">
                  <c:v>6.2532140285919979</c:v>
                </c:pt>
                <c:pt idx="292">
                  <c:v>6.2302182242212227</c:v>
                </c:pt>
                <c:pt idx="293">
                  <c:v>6.2360801781737196</c:v>
                </c:pt>
                <c:pt idx="294">
                  <c:v>6.2242090784044013</c:v>
                </c:pt>
                <c:pt idx="295">
                  <c:v>6.2246278755074425</c:v>
                </c:pt>
                <c:pt idx="296">
                  <c:v>6.207674943566591</c:v>
                </c:pt>
                <c:pt idx="297">
                  <c:v>6.2007434944237918</c:v>
                </c:pt>
                <c:pt idx="298">
                  <c:v>6.1870503597122299</c:v>
                </c:pt>
                <c:pt idx="299">
                  <c:v>6.1497326203208562</c:v>
                </c:pt>
                <c:pt idx="300">
                  <c:v>6.1908230152949741</c:v>
                </c:pt>
                <c:pt idx="301">
                  <c:v>6.1717431844418789</c:v>
                </c:pt>
                <c:pt idx="302">
                  <c:v>6.168976307554761</c:v>
                </c:pt>
                <c:pt idx="303">
                  <c:v>6.0714285714285712</c:v>
                </c:pt>
                <c:pt idx="304">
                  <c:v>6.0669121178165515</c:v>
                </c:pt>
                <c:pt idx="305">
                  <c:v>6.0559006211180124</c:v>
                </c:pt>
                <c:pt idx="306">
                  <c:v>6.041131105398458</c:v>
                </c:pt>
                <c:pt idx="307">
                  <c:v>6.0763071125765427</c:v>
                </c:pt>
                <c:pt idx="308">
                  <c:v>6.0479666319082384</c:v>
                </c:pt>
                <c:pt idx="309">
                  <c:v>6.0282124752038788</c:v>
                </c:pt>
                <c:pt idx="310">
                  <c:v>6.0150375939849621</c:v>
                </c:pt>
                <c:pt idx="311">
                  <c:v>6.0052219321148828</c:v>
                </c:pt>
                <c:pt idx="312">
                  <c:v>6</c:v>
                </c:pt>
                <c:pt idx="313">
                  <c:v>5.9701492537313428</c:v>
                </c:pt>
                <c:pt idx="314">
                  <c:v>5.9687786960514231</c:v>
                </c:pt>
                <c:pt idx="315">
                  <c:v>6.003964882469556</c:v>
                </c:pt>
                <c:pt idx="316">
                  <c:v>5.9606848446417251</c:v>
                </c:pt>
                <c:pt idx="317">
                  <c:v>5.9119496855345917</c:v>
                </c:pt>
                <c:pt idx="318">
                  <c:v>5.9255856683509416</c:v>
                </c:pt>
                <c:pt idx="319">
                  <c:v>5.8721934369602762</c:v>
                </c:pt>
                <c:pt idx="320">
                  <c:v>5.851755526657997</c:v>
                </c:pt>
                <c:pt idx="321">
                  <c:v>5.8778625954198471</c:v>
                </c:pt>
                <c:pt idx="322">
                  <c:v>5.8601553829078803</c:v>
                </c:pt>
                <c:pt idx="323">
                  <c:v>5.849109918055948</c:v>
                </c:pt>
                <c:pt idx="324">
                  <c:v>5.8402411454408441</c:v>
                </c:pt>
                <c:pt idx="325">
                  <c:v>5.785123966942149</c:v>
                </c:pt>
                <c:pt idx="326">
                  <c:v>5.7622173595915394</c:v>
                </c:pt>
                <c:pt idx="327">
                  <c:v>5.7598039215686274</c:v>
                </c:pt>
                <c:pt idx="328">
                  <c:v>5.7530230853792599</c:v>
                </c:pt>
                <c:pt idx="329">
                  <c:v>5.7463447806868411</c:v>
                </c:pt>
                <c:pt idx="330">
                  <c:v>5.7159521726450864</c:v>
                </c:pt>
                <c:pt idx="331">
                  <c:v>5.6955093099671412</c:v>
                </c:pt>
                <c:pt idx="332">
                  <c:v>5.6818181818181817</c:v>
                </c:pt>
                <c:pt idx="333">
                  <c:v>5.6638246041412907</c:v>
                </c:pt>
                <c:pt idx="334">
                  <c:v>5.6550424128180961</c:v>
                </c:pt>
                <c:pt idx="335">
                  <c:v>5.6346905332156814</c:v>
                </c:pt>
                <c:pt idx="336">
                  <c:v>5.5819325035288081</c:v>
                </c:pt>
                <c:pt idx="337">
                  <c:v>5.5881713415959986</c:v>
                </c:pt>
                <c:pt idx="338">
                  <c:v>5.5868733642037451</c:v>
                </c:pt>
                <c:pt idx="339">
                  <c:v>5.4982817869415808</c:v>
                </c:pt>
                <c:pt idx="340">
                  <c:v>5.5025678650036687</c:v>
                </c:pt>
                <c:pt idx="341">
                  <c:v>5.4771074026529742</c:v>
                </c:pt>
                <c:pt idx="342">
                  <c:v>5.4931335830212236</c:v>
                </c:pt>
                <c:pt idx="343">
                  <c:v>5.47531512605042</c:v>
                </c:pt>
                <c:pt idx="344">
                  <c:v>5.4616384915474647</c:v>
                </c:pt>
                <c:pt idx="345">
                  <c:v>5.4353943877140791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A-466A-B010-46F4322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7936128"/>
        <c:axId val="208024320"/>
      </c:barChart>
      <c:catAx>
        <c:axId val="207936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8024320"/>
        <c:crosses val="autoZero"/>
        <c:auto val="1"/>
        <c:lblAlgn val="ctr"/>
        <c:lblOffset val="100"/>
        <c:noMultiLvlLbl val="0"/>
      </c:catAx>
      <c:valAx>
        <c:axId val="208024320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793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E$6" fmlaRange="$R$4:$R$9" sel="2" val="0"/>
</file>

<file path=xl/ctrlProps/ctrlProp2.xml><?xml version="1.0" encoding="utf-8"?>
<formControlPr xmlns="http://schemas.microsoft.com/office/spreadsheetml/2009/9/main" objectType="Drop" dropLines="45" dropStyle="combo" dx="16" fmlaLink="$S$12" fmlaRange="$C$9:$C$88" sel="1" val="0"/>
</file>

<file path=xl/ctrlProps/ctrlProp3.xml><?xml version="1.0" encoding="utf-8"?>
<formControlPr xmlns="http://schemas.microsoft.com/office/spreadsheetml/2009/9/main" objectType="Drop" dropLines="45" dropStyle="combo" dx="16" fmlaLink="$S$14" fmlaRange="$C$9:$C$88" sel="35" val="0"/>
</file>

<file path=xl/ctrlProps/ctrlProp4.xml><?xml version="1.0" encoding="utf-8"?>
<formControlPr xmlns="http://schemas.microsoft.com/office/spreadsheetml/2009/9/main" objectType="Drop" dropLines="2" dropStyle="combo" dx="16" fmlaLink="$S$10" fmlaRange="$V$4:$V$5" sel="1" val="0"/>
</file>

<file path=xl/ctrlProps/ctrlProp5.xml><?xml version="1.0" encoding="utf-8"?>
<formControlPr xmlns="http://schemas.microsoft.com/office/spreadsheetml/2009/9/main" objectType="Drop" dropLines="2" dropStyle="combo" dx="16" fmlaLink="$E$6" fmlaRange="$R$4:$R$5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69850</xdr:rowOff>
        </xdr:from>
        <xdr:to>
          <xdr:col>5</xdr:col>
          <xdr:colOff>44450</xdr:colOff>
          <xdr:row>6</xdr:row>
          <xdr:rowOff>19050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57149</xdr:colOff>
      <xdr:row>7</xdr:row>
      <xdr:rowOff>179293</xdr:rowOff>
    </xdr:from>
    <xdr:to>
      <xdr:col>14</xdr:col>
      <xdr:colOff>420220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11</xdr:row>
          <xdr:rowOff>0</xdr:rowOff>
        </xdr:from>
        <xdr:to>
          <xdr:col>20</xdr:col>
          <xdr:colOff>279400</xdr:colOff>
          <xdr:row>12</xdr:row>
          <xdr:rowOff>19050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13</xdr:row>
          <xdr:rowOff>0</xdr:rowOff>
        </xdr:from>
        <xdr:to>
          <xdr:col>20</xdr:col>
          <xdr:colOff>266700</xdr:colOff>
          <xdr:row>14</xdr:row>
          <xdr:rowOff>19050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9</xdr:row>
          <xdr:rowOff>12700</xdr:rowOff>
        </xdr:from>
        <xdr:to>
          <xdr:col>19</xdr:col>
          <xdr:colOff>590550</xdr:colOff>
          <xdr:row>10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341415</xdr:colOff>
      <xdr:row>14</xdr:row>
      <xdr:rowOff>79106</xdr:rowOff>
    </xdr:from>
    <xdr:to>
      <xdr:col>25</xdr:col>
      <xdr:colOff>684315</xdr:colOff>
      <xdr:row>34</xdr:row>
      <xdr:rowOff>131494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69850</xdr:rowOff>
        </xdr:from>
        <xdr:to>
          <xdr:col>4</xdr:col>
          <xdr:colOff>609600</xdr:colOff>
          <xdr:row>6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7016</xdr:colOff>
      <xdr:row>6</xdr:row>
      <xdr:rowOff>50131</xdr:rowOff>
    </xdr:from>
    <xdr:to>
      <xdr:col>16</xdr:col>
      <xdr:colOff>521369</xdr:colOff>
      <xdr:row>338</xdr:row>
      <xdr:rowOff>40107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showGridLines="0" showRowColHeaders="0" zoomScale="95" zoomScaleNormal="95" workbookViewId="0">
      <pane xSplit="2" ySplit="4" topLeftCell="G5" activePane="bottomRight" state="frozen"/>
      <selection pane="topRight" activeCell="C1" sqref="C1"/>
      <selection pane="bottomLeft" activeCell="A6" sqref="A6"/>
      <selection pane="bottomRight" activeCell="A50" sqref="A50:XFD50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style="14" customWidth="1"/>
    <col min="18" max="19" width="16" customWidth="1"/>
    <col min="20" max="20" width="13.7265625" style="14" customWidth="1"/>
    <col min="21" max="21" width="2.7265625" style="14" customWidth="1"/>
    <col min="22" max="16384" width="15.7265625" style="14"/>
  </cols>
  <sheetData>
    <row r="1" spans="1:23" s="12" customFormat="1" ht="21" x14ac:dyDescent="0.5">
      <c r="B1" s="17" t="s">
        <v>524</v>
      </c>
      <c r="R1" s="17" t="s">
        <v>120</v>
      </c>
      <c r="S1"/>
    </row>
    <row r="2" spans="1:23" x14ac:dyDescent="0.3">
      <c r="B2" s="18" t="s">
        <v>103</v>
      </c>
      <c r="R2" s="18" t="s">
        <v>103</v>
      </c>
    </row>
    <row r="3" spans="1:23" ht="10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  <c r="Q3" s="30">
        <v>17</v>
      </c>
      <c r="R3" s="30">
        <v>18</v>
      </c>
      <c r="S3" s="30">
        <v>19</v>
      </c>
      <c r="T3" s="30">
        <v>20</v>
      </c>
      <c r="U3" s="30">
        <v>21</v>
      </c>
      <c r="V3" s="30">
        <v>22</v>
      </c>
      <c r="W3" s="30">
        <v>23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R4" s="26" t="s">
        <v>119</v>
      </c>
      <c r="S4" s="26" t="s">
        <v>116</v>
      </c>
      <c r="T4" s="27" t="s">
        <v>118</v>
      </c>
      <c r="V4" s="26" t="s">
        <v>199</v>
      </c>
      <c r="W4" s="26" t="s">
        <v>200</v>
      </c>
    </row>
    <row r="5" spans="1:23" ht="10.5" x14ac:dyDescent="0.25">
      <c r="A5" s="23">
        <v>1</v>
      </c>
      <c r="B5" s="22" t="s">
        <v>161</v>
      </c>
      <c r="C5" s="19">
        <v>2518</v>
      </c>
      <c r="D5" s="19">
        <v>1598</v>
      </c>
      <c r="E5" s="19">
        <v>557</v>
      </c>
      <c r="F5" s="19">
        <v>65</v>
      </c>
      <c r="G5" s="19">
        <v>14</v>
      </c>
      <c r="H5" s="19">
        <v>372</v>
      </c>
      <c r="I5" s="19">
        <v>74</v>
      </c>
      <c r="J5" s="19">
        <v>13</v>
      </c>
      <c r="K5" s="19">
        <v>148</v>
      </c>
      <c r="L5" s="19">
        <v>423</v>
      </c>
      <c r="M5" s="19">
        <v>1496</v>
      </c>
      <c r="N5" s="19">
        <v>7271</v>
      </c>
      <c r="O5" s="19">
        <f>SUM(F5,H5)</f>
        <v>437</v>
      </c>
      <c r="P5" s="21">
        <f>O5/SUM(C5:K5)*100</f>
        <v>8.1545064377682408</v>
      </c>
      <c r="R5" s="19">
        <v>4743</v>
      </c>
      <c r="S5" s="19">
        <v>112</v>
      </c>
      <c r="T5" s="21">
        <f>S5/SUM(R5)*100</f>
        <v>2.3613746573898378</v>
      </c>
      <c r="V5" s="28">
        <f>O5-S5</f>
        <v>325</v>
      </c>
      <c r="W5" s="29">
        <f>P5-T5</f>
        <v>5.7931317803784026</v>
      </c>
    </row>
    <row r="6" spans="1:23" ht="10.5" x14ac:dyDescent="0.25">
      <c r="A6" s="23">
        <v>2</v>
      </c>
      <c r="B6" s="22" t="s">
        <v>155</v>
      </c>
      <c r="C6" s="19">
        <v>2040</v>
      </c>
      <c r="D6" s="19">
        <v>1317</v>
      </c>
      <c r="E6" s="19">
        <v>549</v>
      </c>
      <c r="F6" s="19">
        <v>102</v>
      </c>
      <c r="G6" s="19">
        <v>8</v>
      </c>
      <c r="H6" s="19">
        <v>263</v>
      </c>
      <c r="I6" s="19">
        <v>70</v>
      </c>
      <c r="J6" s="19">
        <v>11</v>
      </c>
      <c r="K6" s="19">
        <v>158</v>
      </c>
      <c r="L6" s="19">
        <v>343</v>
      </c>
      <c r="M6" s="19">
        <v>635</v>
      </c>
      <c r="N6" s="19">
        <v>5509</v>
      </c>
      <c r="O6" s="19">
        <f t="shared" ref="O6:O69" si="0">SUM(F6,H6)</f>
        <v>365</v>
      </c>
      <c r="P6" s="21">
        <f t="shared" ref="P6:P69" si="1">O6/SUM(C6:K6)*100</f>
        <v>8.0787959274015044</v>
      </c>
      <c r="R6" s="19">
        <v>4215</v>
      </c>
      <c r="S6" s="19">
        <v>186</v>
      </c>
      <c r="T6" s="21">
        <f t="shared" ref="T6:T69" si="2">S6/SUM(R6)*100</f>
        <v>4.4128113879003559</v>
      </c>
      <c r="V6" s="28">
        <f t="shared" ref="V6:V69" si="3">O6-S6</f>
        <v>179</v>
      </c>
      <c r="W6" s="29">
        <f t="shared" ref="W6:W69" si="4">P6-T6</f>
        <v>3.6659845395011486</v>
      </c>
    </row>
    <row r="7" spans="1:23" ht="10.5" x14ac:dyDescent="0.25">
      <c r="A7" s="23">
        <v>3</v>
      </c>
      <c r="B7" s="22" t="s">
        <v>121</v>
      </c>
      <c r="C7" s="19">
        <v>14673</v>
      </c>
      <c r="D7" s="19">
        <v>14783</v>
      </c>
      <c r="E7" s="19">
        <v>10087</v>
      </c>
      <c r="F7" s="19">
        <v>1413</v>
      </c>
      <c r="G7" s="19">
        <v>349</v>
      </c>
      <c r="H7" s="19">
        <v>2137</v>
      </c>
      <c r="I7" s="19">
        <v>246</v>
      </c>
      <c r="J7" s="19">
        <v>74</v>
      </c>
      <c r="K7" s="19">
        <v>670</v>
      </c>
      <c r="L7" s="19">
        <v>2213</v>
      </c>
      <c r="M7" s="19">
        <v>3691</v>
      </c>
      <c r="N7" s="19">
        <v>50347</v>
      </c>
      <c r="O7" s="19">
        <f t="shared" si="0"/>
        <v>3550</v>
      </c>
      <c r="P7" s="21">
        <f t="shared" si="1"/>
        <v>7.9897371263953909</v>
      </c>
      <c r="R7" s="19">
        <v>31169</v>
      </c>
      <c r="S7" s="19">
        <v>1796</v>
      </c>
      <c r="T7" s="21">
        <f t="shared" si="2"/>
        <v>5.7621354550996182</v>
      </c>
      <c r="V7" s="28">
        <f t="shared" si="3"/>
        <v>1754</v>
      </c>
      <c r="W7" s="29">
        <f t="shared" si="4"/>
        <v>2.2276016712957727</v>
      </c>
    </row>
    <row r="8" spans="1:23" ht="10.5" x14ac:dyDescent="0.25">
      <c r="A8" s="23">
        <v>4</v>
      </c>
      <c r="B8" s="22" t="s">
        <v>122</v>
      </c>
      <c r="C8" s="19">
        <v>17586</v>
      </c>
      <c r="D8" s="19">
        <v>16757</v>
      </c>
      <c r="E8" s="19">
        <v>8554</v>
      </c>
      <c r="F8" s="19">
        <v>1438</v>
      </c>
      <c r="G8" s="19">
        <v>330</v>
      </c>
      <c r="H8" s="19">
        <v>1709</v>
      </c>
      <c r="I8" s="19">
        <v>293</v>
      </c>
      <c r="J8" s="19">
        <v>51</v>
      </c>
      <c r="K8" s="19">
        <v>706</v>
      </c>
      <c r="L8" s="19">
        <v>1595</v>
      </c>
      <c r="M8" s="19">
        <v>4001</v>
      </c>
      <c r="N8" s="19">
        <v>53031</v>
      </c>
      <c r="O8" s="19">
        <f t="shared" si="0"/>
        <v>3147</v>
      </c>
      <c r="P8" s="21">
        <f t="shared" si="1"/>
        <v>6.6358805668016192</v>
      </c>
      <c r="R8" s="19">
        <v>41142</v>
      </c>
      <c r="S8" s="19">
        <v>1882</v>
      </c>
      <c r="T8" s="21">
        <f t="shared" si="2"/>
        <v>4.5744008555733799</v>
      </c>
      <c r="V8" s="28">
        <f t="shared" si="3"/>
        <v>1265</v>
      </c>
      <c r="W8" s="29">
        <f t="shared" si="4"/>
        <v>2.0614797112282393</v>
      </c>
    </row>
    <row r="9" spans="1:23" ht="10.5" x14ac:dyDescent="0.25">
      <c r="A9" s="23">
        <v>5</v>
      </c>
      <c r="B9" s="22" t="s">
        <v>162</v>
      </c>
      <c r="C9" s="19">
        <v>8078</v>
      </c>
      <c r="D9" s="19">
        <v>4942</v>
      </c>
      <c r="E9" s="19">
        <v>2176</v>
      </c>
      <c r="F9" s="19">
        <v>234</v>
      </c>
      <c r="G9" s="19">
        <v>84</v>
      </c>
      <c r="H9" s="19">
        <v>915</v>
      </c>
      <c r="I9" s="19">
        <v>109</v>
      </c>
      <c r="J9" s="19">
        <v>21</v>
      </c>
      <c r="K9" s="19">
        <v>355</v>
      </c>
      <c r="L9" s="19">
        <v>1195</v>
      </c>
      <c r="M9" s="19">
        <v>10872</v>
      </c>
      <c r="N9" s="19">
        <v>28981</v>
      </c>
      <c r="O9" s="19">
        <f t="shared" si="0"/>
        <v>1149</v>
      </c>
      <c r="P9" s="21">
        <f t="shared" si="1"/>
        <v>6.7931890741397662</v>
      </c>
      <c r="R9" s="19">
        <v>10337</v>
      </c>
      <c r="S9" s="19">
        <v>271</v>
      </c>
      <c r="T9" s="21">
        <f t="shared" si="2"/>
        <v>2.6216503821224726</v>
      </c>
      <c r="V9" s="28">
        <f t="shared" si="3"/>
        <v>878</v>
      </c>
      <c r="W9" s="29">
        <f t="shared" si="4"/>
        <v>4.1715386920172932</v>
      </c>
    </row>
    <row r="10" spans="1:23" ht="10.5" x14ac:dyDescent="0.25">
      <c r="A10" s="23">
        <v>6</v>
      </c>
      <c r="B10" s="22" t="s">
        <v>163</v>
      </c>
      <c r="C10" s="19">
        <v>8482</v>
      </c>
      <c r="D10" s="19">
        <v>8339</v>
      </c>
      <c r="E10" s="19">
        <v>2627</v>
      </c>
      <c r="F10" s="19">
        <v>293</v>
      </c>
      <c r="G10" s="19">
        <v>36</v>
      </c>
      <c r="H10" s="19">
        <v>923</v>
      </c>
      <c r="I10" s="19">
        <v>141</v>
      </c>
      <c r="J10" s="19">
        <v>28</v>
      </c>
      <c r="K10" s="19">
        <v>409</v>
      </c>
      <c r="L10" s="19">
        <v>1280</v>
      </c>
      <c r="M10" s="19">
        <v>1961</v>
      </c>
      <c r="N10" s="19">
        <v>24522</v>
      </c>
      <c r="O10" s="19">
        <f t="shared" si="0"/>
        <v>1216</v>
      </c>
      <c r="P10" s="21">
        <f t="shared" si="1"/>
        <v>5.7148228216937689</v>
      </c>
      <c r="R10" s="19">
        <v>13187</v>
      </c>
      <c r="S10" s="19">
        <v>356</v>
      </c>
      <c r="T10" s="21">
        <f t="shared" si="2"/>
        <v>2.6996284219306896</v>
      </c>
      <c r="V10" s="28">
        <f t="shared" si="3"/>
        <v>860</v>
      </c>
      <c r="W10" s="29">
        <f t="shared" si="4"/>
        <v>3.0151943997630792</v>
      </c>
    </row>
    <row r="11" spans="1:23" ht="10.5" x14ac:dyDescent="0.25">
      <c r="A11" s="23">
        <v>7</v>
      </c>
      <c r="B11" s="22" t="s">
        <v>123</v>
      </c>
      <c r="C11" s="19">
        <v>15770</v>
      </c>
      <c r="D11" s="19">
        <v>12832</v>
      </c>
      <c r="E11" s="19">
        <v>6344</v>
      </c>
      <c r="F11" s="19">
        <v>691</v>
      </c>
      <c r="G11" s="19">
        <v>122</v>
      </c>
      <c r="H11" s="19">
        <v>1284</v>
      </c>
      <c r="I11" s="19">
        <v>96</v>
      </c>
      <c r="J11" s="19">
        <v>26</v>
      </c>
      <c r="K11" s="19">
        <v>644</v>
      </c>
      <c r="L11" s="19">
        <v>1380</v>
      </c>
      <c r="M11" s="19">
        <v>3907</v>
      </c>
      <c r="N11" s="19">
        <v>43102</v>
      </c>
      <c r="O11" s="19">
        <f t="shared" si="0"/>
        <v>1975</v>
      </c>
      <c r="P11" s="21">
        <f t="shared" si="1"/>
        <v>5.2236240048665668</v>
      </c>
      <c r="R11" s="19">
        <v>31497</v>
      </c>
      <c r="S11" s="19">
        <v>1049</v>
      </c>
      <c r="T11" s="21">
        <f t="shared" si="2"/>
        <v>3.3304759183414294</v>
      </c>
      <c r="V11" s="28">
        <f t="shared" si="3"/>
        <v>926</v>
      </c>
      <c r="W11" s="29">
        <f t="shared" si="4"/>
        <v>1.8931480865251373</v>
      </c>
    </row>
    <row r="12" spans="1:23" ht="10.5" x14ac:dyDescent="0.25">
      <c r="A12" s="23">
        <v>8</v>
      </c>
      <c r="B12" s="22" t="s">
        <v>156</v>
      </c>
      <c r="C12" s="19">
        <v>2691</v>
      </c>
      <c r="D12" s="19">
        <v>1759</v>
      </c>
      <c r="E12" s="19">
        <v>795</v>
      </c>
      <c r="F12" s="19">
        <v>221</v>
      </c>
      <c r="G12" s="19">
        <v>25</v>
      </c>
      <c r="H12" s="19">
        <v>260</v>
      </c>
      <c r="I12" s="19">
        <v>46</v>
      </c>
      <c r="J12" s="19">
        <v>11</v>
      </c>
      <c r="K12" s="19">
        <v>128</v>
      </c>
      <c r="L12" s="19">
        <v>520</v>
      </c>
      <c r="M12" s="19">
        <v>746</v>
      </c>
      <c r="N12" s="19">
        <v>7211</v>
      </c>
      <c r="O12" s="19">
        <f t="shared" si="0"/>
        <v>481</v>
      </c>
      <c r="P12" s="21">
        <f t="shared" si="1"/>
        <v>8.1030997304582222</v>
      </c>
      <c r="R12" s="19">
        <v>5251</v>
      </c>
      <c r="S12" s="19">
        <v>285</v>
      </c>
      <c r="T12" s="21">
        <f t="shared" si="2"/>
        <v>5.4275376118834506</v>
      </c>
      <c r="V12" s="28">
        <f t="shared" si="3"/>
        <v>196</v>
      </c>
      <c r="W12" s="29">
        <f t="shared" si="4"/>
        <v>2.6755621185747716</v>
      </c>
    </row>
    <row r="13" spans="1:23" ht="10.5" x14ac:dyDescent="0.25">
      <c r="A13" s="23">
        <v>9</v>
      </c>
      <c r="B13" s="22" t="s">
        <v>124</v>
      </c>
      <c r="C13" s="19">
        <v>24467</v>
      </c>
      <c r="D13" s="19">
        <v>18713</v>
      </c>
      <c r="E13" s="19">
        <v>14826</v>
      </c>
      <c r="F13" s="19">
        <v>412</v>
      </c>
      <c r="G13" s="19">
        <v>198</v>
      </c>
      <c r="H13" s="19">
        <v>2524</v>
      </c>
      <c r="I13" s="19">
        <v>199</v>
      </c>
      <c r="J13" s="19">
        <v>59</v>
      </c>
      <c r="K13" s="19">
        <v>1185</v>
      </c>
      <c r="L13" s="19">
        <v>2089</v>
      </c>
      <c r="M13" s="19">
        <v>8255</v>
      </c>
      <c r="N13" s="19">
        <v>72924</v>
      </c>
      <c r="O13" s="19">
        <f t="shared" si="0"/>
        <v>2936</v>
      </c>
      <c r="P13" s="21">
        <f t="shared" si="1"/>
        <v>4.6913698608248247</v>
      </c>
      <c r="R13" s="19">
        <v>54941</v>
      </c>
      <c r="S13" s="19">
        <v>948</v>
      </c>
      <c r="T13" s="21">
        <f t="shared" si="2"/>
        <v>1.7254873409657632</v>
      </c>
      <c r="V13" s="28">
        <f t="shared" si="3"/>
        <v>1988</v>
      </c>
      <c r="W13" s="29">
        <f t="shared" si="4"/>
        <v>2.9658825198590613</v>
      </c>
    </row>
    <row r="14" spans="1:23" ht="10.5" x14ac:dyDescent="0.25">
      <c r="A14" s="23">
        <v>10</v>
      </c>
      <c r="B14" s="22" t="s">
        <v>125</v>
      </c>
      <c r="C14" s="19">
        <v>23223</v>
      </c>
      <c r="D14" s="19">
        <v>21314</v>
      </c>
      <c r="E14" s="19">
        <v>10945</v>
      </c>
      <c r="F14" s="19">
        <v>1250</v>
      </c>
      <c r="G14" s="19">
        <v>356</v>
      </c>
      <c r="H14" s="19">
        <v>3630</v>
      </c>
      <c r="I14" s="19">
        <v>886</v>
      </c>
      <c r="J14" s="19">
        <v>161</v>
      </c>
      <c r="K14" s="19">
        <v>1106</v>
      </c>
      <c r="L14" s="19">
        <v>4654</v>
      </c>
      <c r="M14" s="19">
        <v>4351</v>
      </c>
      <c r="N14" s="19">
        <v>71871</v>
      </c>
      <c r="O14" s="19">
        <f t="shared" si="0"/>
        <v>4880</v>
      </c>
      <c r="P14" s="21">
        <f t="shared" si="1"/>
        <v>7.7619252119419127</v>
      </c>
      <c r="R14" s="19">
        <v>52186</v>
      </c>
      <c r="S14" s="19">
        <v>1370</v>
      </c>
      <c r="T14" s="21">
        <f t="shared" si="2"/>
        <v>2.6252251561721534</v>
      </c>
      <c r="V14" s="28">
        <f t="shared" si="3"/>
        <v>3510</v>
      </c>
      <c r="W14" s="29">
        <f t="shared" si="4"/>
        <v>5.1367000557697597</v>
      </c>
    </row>
    <row r="15" spans="1:23" ht="10.5" x14ac:dyDescent="0.25">
      <c r="A15" s="23">
        <v>11</v>
      </c>
      <c r="B15" s="22" t="s">
        <v>164</v>
      </c>
      <c r="C15" s="19">
        <v>1472</v>
      </c>
      <c r="D15" s="19">
        <v>553</v>
      </c>
      <c r="E15" s="19">
        <v>87</v>
      </c>
      <c r="F15" s="19">
        <v>44</v>
      </c>
      <c r="G15" s="19">
        <v>10</v>
      </c>
      <c r="H15" s="19">
        <v>194</v>
      </c>
      <c r="I15" s="19">
        <v>62</v>
      </c>
      <c r="J15" s="19">
        <v>3</v>
      </c>
      <c r="K15" s="19">
        <v>109</v>
      </c>
      <c r="L15" s="19">
        <v>281</v>
      </c>
      <c r="M15" s="19">
        <v>579</v>
      </c>
      <c r="N15" s="19">
        <v>3397</v>
      </c>
      <c r="O15" s="19">
        <f t="shared" si="0"/>
        <v>238</v>
      </c>
      <c r="P15" s="21">
        <f t="shared" si="1"/>
        <v>9.3922651933701662</v>
      </c>
      <c r="R15" s="19">
        <v>2645</v>
      </c>
      <c r="S15" s="19">
        <v>86</v>
      </c>
      <c r="T15" s="21">
        <f t="shared" si="2"/>
        <v>3.2514177693761819</v>
      </c>
      <c r="V15" s="28">
        <f t="shared" si="3"/>
        <v>152</v>
      </c>
      <c r="W15" s="29">
        <f t="shared" si="4"/>
        <v>6.1408474239939839</v>
      </c>
    </row>
    <row r="16" spans="1:23" ht="10.5" x14ac:dyDescent="0.25">
      <c r="A16" s="23">
        <v>12</v>
      </c>
      <c r="B16" s="22" t="s">
        <v>165</v>
      </c>
      <c r="C16" s="19">
        <v>6382</v>
      </c>
      <c r="D16" s="19">
        <v>4791</v>
      </c>
      <c r="E16" s="19">
        <v>1647</v>
      </c>
      <c r="F16" s="19">
        <v>497</v>
      </c>
      <c r="G16" s="19">
        <v>85</v>
      </c>
      <c r="H16" s="19">
        <v>888</v>
      </c>
      <c r="I16" s="19">
        <v>245</v>
      </c>
      <c r="J16" s="19">
        <v>27</v>
      </c>
      <c r="K16" s="19">
        <v>380</v>
      </c>
      <c r="L16" s="19">
        <v>1124</v>
      </c>
      <c r="M16" s="19">
        <v>1778</v>
      </c>
      <c r="N16" s="19">
        <v>17840</v>
      </c>
      <c r="O16" s="19">
        <f t="shared" si="0"/>
        <v>1385</v>
      </c>
      <c r="P16" s="21">
        <f t="shared" si="1"/>
        <v>9.2691741400080314</v>
      </c>
      <c r="R16" s="19">
        <v>13186</v>
      </c>
      <c r="S16" s="19">
        <v>698</v>
      </c>
      <c r="T16" s="21">
        <f t="shared" si="2"/>
        <v>5.2934930987410889</v>
      </c>
      <c r="V16" s="28">
        <f t="shared" si="3"/>
        <v>687</v>
      </c>
      <c r="W16" s="29">
        <f t="shared" si="4"/>
        <v>3.9756810412669426</v>
      </c>
    </row>
    <row r="17" spans="1:23" ht="10.5" x14ac:dyDescent="0.25">
      <c r="A17" s="23">
        <v>13</v>
      </c>
      <c r="B17" s="22" t="s">
        <v>166</v>
      </c>
      <c r="C17" s="19">
        <v>9350</v>
      </c>
      <c r="D17" s="19">
        <v>19890</v>
      </c>
      <c r="E17" s="19">
        <v>7263</v>
      </c>
      <c r="F17" s="19">
        <v>260</v>
      </c>
      <c r="G17" s="19">
        <v>63</v>
      </c>
      <c r="H17" s="19">
        <v>1318</v>
      </c>
      <c r="I17" s="19">
        <v>217</v>
      </c>
      <c r="J17" s="19">
        <v>43</v>
      </c>
      <c r="K17" s="19">
        <v>811</v>
      </c>
      <c r="L17" s="19">
        <v>2185</v>
      </c>
      <c r="M17" s="19">
        <v>2142</v>
      </c>
      <c r="N17" s="19">
        <v>43533</v>
      </c>
      <c r="O17" s="19">
        <f t="shared" si="0"/>
        <v>1578</v>
      </c>
      <c r="P17" s="21">
        <f t="shared" si="1"/>
        <v>4.0239704194823407</v>
      </c>
      <c r="R17" s="19">
        <v>18618</v>
      </c>
      <c r="S17" s="19">
        <v>305</v>
      </c>
      <c r="T17" s="21">
        <f t="shared" si="2"/>
        <v>1.6381995917928887</v>
      </c>
      <c r="V17" s="28">
        <f t="shared" si="3"/>
        <v>1273</v>
      </c>
      <c r="W17" s="29">
        <f t="shared" si="4"/>
        <v>2.385770827689452</v>
      </c>
    </row>
    <row r="18" spans="1:23" ht="10.5" x14ac:dyDescent="0.25">
      <c r="A18" s="23">
        <v>14</v>
      </c>
      <c r="B18" s="22" t="s">
        <v>126</v>
      </c>
      <c r="C18" s="19">
        <v>25637</v>
      </c>
      <c r="D18" s="19">
        <v>58223</v>
      </c>
      <c r="E18" s="19">
        <v>20049</v>
      </c>
      <c r="F18" s="19">
        <v>1391</v>
      </c>
      <c r="G18" s="19">
        <v>228</v>
      </c>
      <c r="H18" s="19">
        <v>3826</v>
      </c>
      <c r="I18" s="19">
        <v>796</v>
      </c>
      <c r="J18" s="19">
        <v>156</v>
      </c>
      <c r="K18" s="19">
        <v>1707</v>
      </c>
      <c r="L18" s="19">
        <v>5942</v>
      </c>
      <c r="M18" s="19">
        <v>4719</v>
      </c>
      <c r="N18" s="19">
        <v>122674</v>
      </c>
      <c r="O18" s="19">
        <f t="shared" si="0"/>
        <v>5217</v>
      </c>
      <c r="P18" s="21">
        <f t="shared" si="1"/>
        <v>4.6574951121744794</v>
      </c>
      <c r="R18" s="19">
        <v>67223</v>
      </c>
      <c r="S18" s="19">
        <v>1585</v>
      </c>
      <c r="T18" s="21">
        <f t="shared" si="2"/>
        <v>2.3578239590616308</v>
      </c>
      <c r="V18" s="28">
        <f t="shared" si="3"/>
        <v>3632</v>
      </c>
      <c r="W18" s="29">
        <f t="shared" si="4"/>
        <v>2.2996711531128486</v>
      </c>
    </row>
    <row r="19" spans="1:23" ht="10.5" x14ac:dyDescent="0.25">
      <c r="A19" s="23">
        <v>15</v>
      </c>
      <c r="B19" s="22" t="s">
        <v>167</v>
      </c>
      <c r="C19" s="19">
        <v>2749</v>
      </c>
      <c r="D19" s="19">
        <v>1584</v>
      </c>
      <c r="E19" s="19">
        <v>590</v>
      </c>
      <c r="F19" s="19">
        <v>167</v>
      </c>
      <c r="G19" s="19">
        <v>54</v>
      </c>
      <c r="H19" s="19">
        <v>371</v>
      </c>
      <c r="I19" s="19">
        <v>36</v>
      </c>
      <c r="J19" s="19">
        <v>14</v>
      </c>
      <c r="K19" s="19">
        <v>128</v>
      </c>
      <c r="L19" s="19">
        <v>509</v>
      </c>
      <c r="M19" s="19">
        <v>802</v>
      </c>
      <c r="N19" s="19">
        <v>7004</v>
      </c>
      <c r="O19" s="19">
        <f t="shared" si="0"/>
        <v>538</v>
      </c>
      <c r="P19" s="21">
        <f t="shared" si="1"/>
        <v>9.4502020024591591</v>
      </c>
      <c r="R19" s="19">
        <v>4986</v>
      </c>
      <c r="S19" s="19">
        <v>242</v>
      </c>
      <c r="T19" s="21">
        <f t="shared" si="2"/>
        <v>4.8535900521460089</v>
      </c>
      <c r="V19" s="28">
        <f t="shared" si="3"/>
        <v>296</v>
      </c>
      <c r="W19" s="29">
        <f t="shared" si="4"/>
        <v>4.5966119503131502</v>
      </c>
    </row>
    <row r="20" spans="1:23" ht="10.5" x14ac:dyDescent="0.25">
      <c r="A20" s="23">
        <v>16</v>
      </c>
      <c r="B20" s="22" t="s">
        <v>168</v>
      </c>
      <c r="C20" s="19">
        <v>3927</v>
      </c>
      <c r="D20" s="19">
        <v>2840</v>
      </c>
      <c r="E20" s="19">
        <v>973</v>
      </c>
      <c r="F20" s="19">
        <v>228</v>
      </c>
      <c r="G20" s="19">
        <v>59</v>
      </c>
      <c r="H20" s="19">
        <v>532</v>
      </c>
      <c r="I20" s="19">
        <v>165</v>
      </c>
      <c r="J20" s="19">
        <v>17</v>
      </c>
      <c r="K20" s="19">
        <v>213</v>
      </c>
      <c r="L20" s="19">
        <v>646</v>
      </c>
      <c r="M20" s="19">
        <v>2862</v>
      </c>
      <c r="N20" s="19">
        <v>12460</v>
      </c>
      <c r="O20" s="19">
        <f t="shared" si="0"/>
        <v>760</v>
      </c>
      <c r="P20" s="21">
        <f t="shared" si="1"/>
        <v>8.4878266696448517</v>
      </c>
      <c r="R20" s="19">
        <v>7597</v>
      </c>
      <c r="S20" s="19">
        <v>315</v>
      </c>
      <c r="T20" s="21">
        <f t="shared" si="2"/>
        <v>4.1463735685138872</v>
      </c>
      <c r="V20" s="28">
        <f t="shared" si="3"/>
        <v>445</v>
      </c>
      <c r="W20" s="29">
        <f t="shared" si="4"/>
        <v>4.3414531011309645</v>
      </c>
    </row>
    <row r="21" spans="1:23" ht="10.5" x14ac:dyDescent="0.25">
      <c r="A21" s="23">
        <v>17</v>
      </c>
      <c r="B21" s="22" t="s">
        <v>169</v>
      </c>
      <c r="C21" s="19">
        <v>2961</v>
      </c>
      <c r="D21" s="19">
        <v>1849</v>
      </c>
      <c r="E21" s="19">
        <v>445</v>
      </c>
      <c r="F21" s="19">
        <v>104</v>
      </c>
      <c r="G21" s="19">
        <v>7</v>
      </c>
      <c r="H21" s="19">
        <v>438</v>
      </c>
      <c r="I21" s="19">
        <v>148</v>
      </c>
      <c r="J21" s="19">
        <v>12</v>
      </c>
      <c r="K21" s="19">
        <v>314</v>
      </c>
      <c r="L21" s="19">
        <v>483</v>
      </c>
      <c r="M21" s="19">
        <v>1134</v>
      </c>
      <c r="N21" s="19">
        <v>7897</v>
      </c>
      <c r="O21" s="19">
        <f t="shared" si="0"/>
        <v>542</v>
      </c>
      <c r="P21" s="21">
        <f t="shared" si="1"/>
        <v>8.6333227142402027</v>
      </c>
      <c r="R21" s="19">
        <v>6094</v>
      </c>
      <c r="S21" s="19">
        <v>161</v>
      </c>
      <c r="T21" s="21">
        <f t="shared" si="2"/>
        <v>2.6419428946504757</v>
      </c>
      <c r="V21" s="28">
        <f t="shared" si="3"/>
        <v>381</v>
      </c>
      <c r="W21" s="29">
        <f t="shared" si="4"/>
        <v>5.991379819589727</v>
      </c>
    </row>
    <row r="22" spans="1:23" ht="10.5" x14ac:dyDescent="0.25">
      <c r="A22" s="23">
        <v>18</v>
      </c>
      <c r="B22" s="22" t="s">
        <v>127</v>
      </c>
      <c r="C22" s="19">
        <v>17587</v>
      </c>
      <c r="D22" s="19">
        <v>17655</v>
      </c>
      <c r="E22" s="19">
        <v>16980</v>
      </c>
      <c r="F22" s="19">
        <v>2164</v>
      </c>
      <c r="G22" s="19">
        <v>370</v>
      </c>
      <c r="H22" s="19">
        <v>2934</v>
      </c>
      <c r="I22" s="19">
        <v>341</v>
      </c>
      <c r="J22" s="19">
        <v>101</v>
      </c>
      <c r="K22" s="19">
        <v>854</v>
      </c>
      <c r="L22" s="19">
        <v>2824</v>
      </c>
      <c r="M22" s="19">
        <v>6556</v>
      </c>
      <c r="N22" s="19">
        <v>68366</v>
      </c>
      <c r="O22" s="19">
        <f t="shared" si="0"/>
        <v>5098</v>
      </c>
      <c r="P22" s="21">
        <f t="shared" si="1"/>
        <v>8.6427287831010755</v>
      </c>
      <c r="R22" s="19">
        <v>47011</v>
      </c>
      <c r="S22" s="19">
        <v>2670</v>
      </c>
      <c r="T22" s="21">
        <f t="shared" si="2"/>
        <v>5.6795218140435217</v>
      </c>
      <c r="V22" s="28">
        <f t="shared" si="3"/>
        <v>2428</v>
      </c>
      <c r="W22" s="29">
        <f t="shared" si="4"/>
        <v>2.9632069690575538</v>
      </c>
    </row>
    <row r="23" spans="1:23" ht="10.5" x14ac:dyDescent="0.25">
      <c r="A23" s="23">
        <v>19</v>
      </c>
      <c r="B23" s="22" t="s">
        <v>170</v>
      </c>
      <c r="C23" s="19">
        <v>9958</v>
      </c>
      <c r="D23" s="19">
        <v>5440</v>
      </c>
      <c r="E23" s="19">
        <v>2011</v>
      </c>
      <c r="F23" s="19">
        <v>452</v>
      </c>
      <c r="G23" s="19">
        <v>187</v>
      </c>
      <c r="H23" s="19">
        <v>1065</v>
      </c>
      <c r="I23" s="19">
        <v>228</v>
      </c>
      <c r="J23" s="19">
        <v>46</v>
      </c>
      <c r="K23" s="19">
        <v>422</v>
      </c>
      <c r="L23" s="19">
        <v>1584</v>
      </c>
      <c r="M23" s="19">
        <v>4688</v>
      </c>
      <c r="N23" s="19">
        <v>26078</v>
      </c>
      <c r="O23" s="19">
        <f t="shared" si="0"/>
        <v>1517</v>
      </c>
      <c r="P23" s="21">
        <f t="shared" si="1"/>
        <v>7.6581351910747637</v>
      </c>
      <c r="R23" s="19">
        <v>15379</v>
      </c>
      <c r="S23" s="19">
        <v>695</v>
      </c>
      <c r="T23" s="21">
        <f t="shared" si="2"/>
        <v>4.5191494895636914</v>
      </c>
      <c r="V23" s="28">
        <f t="shared" si="3"/>
        <v>822</v>
      </c>
      <c r="W23" s="29">
        <f t="shared" si="4"/>
        <v>3.1389857015110723</v>
      </c>
    </row>
    <row r="24" spans="1:23" ht="10.5" x14ac:dyDescent="0.25">
      <c r="A24" s="23">
        <v>20</v>
      </c>
      <c r="B24" s="22" t="s">
        <v>128</v>
      </c>
      <c r="C24" s="19">
        <v>14658</v>
      </c>
      <c r="D24" s="19">
        <v>21966</v>
      </c>
      <c r="E24" s="19">
        <v>10792</v>
      </c>
      <c r="F24" s="19">
        <v>1168</v>
      </c>
      <c r="G24" s="19">
        <v>276</v>
      </c>
      <c r="H24" s="19">
        <v>2205</v>
      </c>
      <c r="I24" s="19">
        <v>460</v>
      </c>
      <c r="J24" s="19">
        <v>86</v>
      </c>
      <c r="K24" s="19">
        <v>932</v>
      </c>
      <c r="L24" s="19">
        <v>2952</v>
      </c>
      <c r="M24" s="19">
        <v>3400</v>
      </c>
      <c r="N24" s="19">
        <v>58890</v>
      </c>
      <c r="O24" s="19">
        <f t="shared" si="0"/>
        <v>3373</v>
      </c>
      <c r="P24" s="21">
        <f t="shared" si="1"/>
        <v>6.4195040252745379</v>
      </c>
      <c r="R24" s="19">
        <v>42436</v>
      </c>
      <c r="S24" s="19">
        <v>1499</v>
      </c>
      <c r="T24" s="21">
        <f t="shared" si="2"/>
        <v>3.5323781694787439</v>
      </c>
      <c r="V24" s="28">
        <f t="shared" si="3"/>
        <v>1874</v>
      </c>
      <c r="W24" s="29">
        <f t="shared" si="4"/>
        <v>2.8871258557957939</v>
      </c>
    </row>
    <row r="25" spans="1:23" ht="10.5" x14ac:dyDescent="0.25">
      <c r="A25" s="23">
        <v>21</v>
      </c>
      <c r="B25" s="22" t="s">
        <v>171</v>
      </c>
      <c r="C25" s="19">
        <v>2270</v>
      </c>
      <c r="D25" s="19">
        <v>1089</v>
      </c>
      <c r="E25" s="19">
        <v>350</v>
      </c>
      <c r="F25" s="19">
        <v>83</v>
      </c>
      <c r="G25" s="19">
        <v>6</v>
      </c>
      <c r="H25" s="19">
        <v>273</v>
      </c>
      <c r="I25" s="19">
        <v>80</v>
      </c>
      <c r="J25" s="19">
        <v>10</v>
      </c>
      <c r="K25" s="19">
        <v>139</v>
      </c>
      <c r="L25" s="19">
        <v>393</v>
      </c>
      <c r="M25" s="19">
        <v>626</v>
      </c>
      <c r="N25" s="19">
        <v>5326</v>
      </c>
      <c r="O25" s="19">
        <f t="shared" si="0"/>
        <v>356</v>
      </c>
      <c r="P25" s="21">
        <f t="shared" si="1"/>
        <v>8.279069767441861</v>
      </c>
      <c r="R25" s="19">
        <v>4194</v>
      </c>
      <c r="S25" s="19">
        <v>152</v>
      </c>
      <c r="T25" s="21">
        <f t="shared" si="2"/>
        <v>3.6242250834525516</v>
      </c>
      <c r="V25" s="28">
        <f t="shared" si="3"/>
        <v>204</v>
      </c>
      <c r="W25" s="29">
        <f t="shared" si="4"/>
        <v>4.6548446839893094</v>
      </c>
    </row>
    <row r="26" spans="1:23" ht="10.5" x14ac:dyDescent="0.25">
      <c r="A26" s="23">
        <v>22</v>
      </c>
      <c r="B26" s="22" t="s">
        <v>129</v>
      </c>
      <c r="C26" s="19">
        <v>18365</v>
      </c>
      <c r="D26" s="19">
        <v>18664</v>
      </c>
      <c r="E26" s="19">
        <v>15973</v>
      </c>
      <c r="F26" s="19">
        <v>438</v>
      </c>
      <c r="G26" s="19">
        <v>271</v>
      </c>
      <c r="H26" s="19">
        <v>2795</v>
      </c>
      <c r="I26" s="19">
        <v>192</v>
      </c>
      <c r="J26" s="19">
        <v>85</v>
      </c>
      <c r="K26" s="19">
        <v>883</v>
      </c>
      <c r="L26" s="19">
        <v>2132</v>
      </c>
      <c r="M26" s="19">
        <v>6445</v>
      </c>
      <c r="N26" s="19">
        <v>66235</v>
      </c>
      <c r="O26" s="19">
        <f t="shared" si="0"/>
        <v>3233</v>
      </c>
      <c r="P26" s="21">
        <f t="shared" si="1"/>
        <v>5.6064231956438801</v>
      </c>
      <c r="R26" s="19">
        <v>46379</v>
      </c>
      <c r="S26" s="19">
        <v>647</v>
      </c>
      <c r="T26" s="21">
        <f t="shared" si="2"/>
        <v>1.3950279221199249</v>
      </c>
      <c r="V26" s="28">
        <f t="shared" si="3"/>
        <v>2586</v>
      </c>
      <c r="W26" s="29">
        <f t="shared" si="4"/>
        <v>4.211395273523955</v>
      </c>
    </row>
    <row r="27" spans="1:23" ht="10.5" x14ac:dyDescent="0.25">
      <c r="A27" s="23">
        <v>23</v>
      </c>
      <c r="B27" s="22" t="s">
        <v>172</v>
      </c>
      <c r="C27" s="19">
        <v>3852</v>
      </c>
      <c r="D27" s="19">
        <v>2511</v>
      </c>
      <c r="E27" s="19">
        <v>739</v>
      </c>
      <c r="F27" s="19">
        <v>242</v>
      </c>
      <c r="G27" s="19">
        <v>27</v>
      </c>
      <c r="H27" s="19">
        <v>479</v>
      </c>
      <c r="I27" s="19">
        <v>123</v>
      </c>
      <c r="J27" s="19">
        <v>18</v>
      </c>
      <c r="K27" s="19">
        <v>191</v>
      </c>
      <c r="L27" s="19">
        <v>570</v>
      </c>
      <c r="M27" s="19">
        <v>1408</v>
      </c>
      <c r="N27" s="19">
        <v>10173</v>
      </c>
      <c r="O27" s="19">
        <f t="shared" si="0"/>
        <v>721</v>
      </c>
      <c r="P27" s="21">
        <f t="shared" si="1"/>
        <v>8.8120263994133463</v>
      </c>
      <c r="R27" s="19">
        <v>7353</v>
      </c>
      <c r="S27" s="19">
        <v>311</v>
      </c>
      <c r="T27" s="21">
        <f t="shared" si="2"/>
        <v>4.2295661634706923</v>
      </c>
      <c r="V27" s="28">
        <f t="shared" si="3"/>
        <v>410</v>
      </c>
      <c r="W27" s="29">
        <f t="shared" si="4"/>
        <v>4.5824602359426541</v>
      </c>
    </row>
    <row r="28" spans="1:23" ht="10.5" x14ac:dyDescent="0.25">
      <c r="A28" s="23">
        <v>24</v>
      </c>
      <c r="B28" s="22" t="s">
        <v>173</v>
      </c>
      <c r="C28" s="19">
        <v>3081</v>
      </c>
      <c r="D28" s="19">
        <v>4416</v>
      </c>
      <c r="E28" s="19">
        <v>316</v>
      </c>
      <c r="F28" s="19">
        <v>0</v>
      </c>
      <c r="G28" s="19">
        <v>7</v>
      </c>
      <c r="H28" s="19">
        <v>216</v>
      </c>
      <c r="I28" s="19">
        <v>56</v>
      </c>
      <c r="J28" s="19">
        <v>0</v>
      </c>
      <c r="K28" s="19">
        <v>128</v>
      </c>
      <c r="L28" s="19">
        <v>445</v>
      </c>
      <c r="M28" s="19">
        <v>732</v>
      </c>
      <c r="N28" s="19">
        <v>9408</v>
      </c>
      <c r="O28" s="19">
        <f t="shared" si="0"/>
        <v>216</v>
      </c>
      <c r="P28" s="21">
        <f t="shared" si="1"/>
        <v>2.6277372262773722</v>
      </c>
      <c r="R28" s="19">
        <v>5414</v>
      </c>
      <c r="S28" s="19">
        <v>3</v>
      </c>
      <c r="T28" s="21">
        <f t="shared" si="2"/>
        <v>5.5411895086811977E-2</v>
      </c>
      <c r="V28" s="28">
        <f t="shared" si="3"/>
        <v>213</v>
      </c>
      <c r="W28" s="29">
        <f t="shared" si="4"/>
        <v>2.5723253311905601</v>
      </c>
    </row>
    <row r="29" spans="1:23" ht="10.5" x14ac:dyDescent="0.25">
      <c r="A29" s="23">
        <v>25</v>
      </c>
      <c r="B29" s="22" t="s">
        <v>130</v>
      </c>
      <c r="C29" s="19">
        <v>16325</v>
      </c>
      <c r="D29" s="19">
        <v>16755</v>
      </c>
      <c r="E29" s="19">
        <v>8026</v>
      </c>
      <c r="F29" s="19">
        <v>1371</v>
      </c>
      <c r="G29" s="19">
        <v>376</v>
      </c>
      <c r="H29" s="19">
        <v>2546</v>
      </c>
      <c r="I29" s="19">
        <v>268</v>
      </c>
      <c r="J29" s="19">
        <v>66</v>
      </c>
      <c r="K29" s="19">
        <v>622</v>
      </c>
      <c r="L29" s="19">
        <v>2703</v>
      </c>
      <c r="M29" s="19">
        <v>4111</v>
      </c>
      <c r="N29" s="19">
        <v>53173</v>
      </c>
      <c r="O29" s="19">
        <f t="shared" si="0"/>
        <v>3917</v>
      </c>
      <c r="P29" s="21">
        <f t="shared" si="1"/>
        <v>8.4500053931614705</v>
      </c>
      <c r="R29" s="19">
        <v>34320</v>
      </c>
      <c r="S29" s="19">
        <v>1794</v>
      </c>
      <c r="T29" s="21">
        <f t="shared" si="2"/>
        <v>5.2272727272727266</v>
      </c>
      <c r="V29" s="28">
        <f t="shared" si="3"/>
        <v>2123</v>
      </c>
      <c r="W29" s="29">
        <f t="shared" si="4"/>
        <v>3.2227326658887439</v>
      </c>
    </row>
    <row r="30" spans="1:23" ht="10.5" x14ac:dyDescent="0.25">
      <c r="A30" s="23">
        <v>26</v>
      </c>
      <c r="B30" s="22" t="s">
        <v>131</v>
      </c>
      <c r="C30" s="19">
        <v>15572</v>
      </c>
      <c r="D30" s="19">
        <v>16200</v>
      </c>
      <c r="E30" s="19">
        <v>12273</v>
      </c>
      <c r="F30" s="19">
        <v>1704</v>
      </c>
      <c r="G30" s="19">
        <v>288</v>
      </c>
      <c r="H30" s="19">
        <v>2835</v>
      </c>
      <c r="I30" s="19">
        <v>1015</v>
      </c>
      <c r="J30" s="19">
        <v>138</v>
      </c>
      <c r="K30" s="19">
        <v>914</v>
      </c>
      <c r="L30" s="19">
        <v>3312</v>
      </c>
      <c r="M30" s="19">
        <v>3949</v>
      </c>
      <c r="N30" s="19">
        <v>58198</v>
      </c>
      <c r="O30" s="19">
        <f t="shared" si="0"/>
        <v>4539</v>
      </c>
      <c r="P30" s="21">
        <f t="shared" si="1"/>
        <v>8.9106578456585339</v>
      </c>
      <c r="R30" s="19">
        <v>41013</v>
      </c>
      <c r="S30" s="19">
        <v>1843</v>
      </c>
      <c r="T30" s="21">
        <f t="shared" si="2"/>
        <v>4.4936971204252307</v>
      </c>
      <c r="V30" s="28">
        <f t="shared" si="3"/>
        <v>2696</v>
      </c>
      <c r="W30" s="29">
        <f t="shared" si="4"/>
        <v>4.4169607252333032</v>
      </c>
    </row>
    <row r="31" spans="1:23" ht="10.5" x14ac:dyDescent="0.25">
      <c r="A31" s="23">
        <v>27</v>
      </c>
      <c r="B31" s="22" t="s">
        <v>132</v>
      </c>
      <c r="C31" s="19">
        <v>35811</v>
      </c>
      <c r="D31" s="19">
        <v>36046</v>
      </c>
      <c r="E31" s="19">
        <v>20468</v>
      </c>
      <c r="F31" s="19">
        <v>2607</v>
      </c>
      <c r="G31" s="19">
        <v>782</v>
      </c>
      <c r="H31" s="19">
        <v>4596</v>
      </c>
      <c r="I31" s="19">
        <v>742</v>
      </c>
      <c r="J31" s="19">
        <v>170</v>
      </c>
      <c r="K31" s="19">
        <v>1896</v>
      </c>
      <c r="L31" s="19">
        <v>5140</v>
      </c>
      <c r="M31" s="19">
        <v>12576</v>
      </c>
      <c r="N31" s="19">
        <v>120823</v>
      </c>
      <c r="O31" s="19">
        <f t="shared" si="0"/>
        <v>7203</v>
      </c>
      <c r="P31" s="21">
        <f t="shared" si="1"/>
        <v>6.9852014197327339</v>
      </c>
      <c r="R31" s="19">
        <v>72838</v>
      </c>
      <c r="S31" s="19">
        <v>3299</v>
      </c>
      <c r="T31" s="21">
        <f t="shared" si="2"/>
        <v>4.5292292484692052</v>
      </c>
      <c r="V31" s="28">
        <f t="shared" si="3"/>
        <v>3904</v>
      </c>
      <c r="W31" s="29">
        <f t="shared" si="4"/>
        <v>2.4559721712635287</v>
      </c>
    </row>
    <row r="32" spans="1:23" ht="10.5" x14ac:dyDescent="0.25">
      <c r="A32" s="23">
        <v>28</v>
      </c>
      <c r="B32" s="22" t="s">
        <v>133</v>
      </c>
      <c r="C32" s="19">
        <v>8601</v>
      </c>
      <c r="D32" s="19">
        <v>8292</v>
      </c>
      <c r="E32" s="19">
        <v>3940</v>
      </c>
      <c r="F32" s="19">
        <v>857</v>
      </c>
      <c r="G32" s="19">
        <v>224</v>
      </c>
      <c r="H32" s="19">
        <v>1472</v>
      </c>
      <c r="I32" s="19">
        <v>453</v>
      </c>
      <c r="J32" s="19">
        <v>84</v>
      </c>
      <c r="K32" s="19">
        <v>572</v>
      </c>
      <c r="L32" s="19">
        <v>2207</v>
      </c>
      <c r="M32" s="19">
        <v>2190</v>
      </c>
      <c r="N32" s="19">
        <v>28885</v>
      </c>
      <c r="O32" s="19">
        <f t="shared" si="0"/>
        <v>2329</v>
      </c>
      <c r="P32" s="21">
        <f t="shared" si="1"/>
        <v>9.5080628699734646</v>
      </c>
      <c r="R32" s="19">
        <v>19897</v>
      </c>
      <c r="S32" s="19">
        <v>1115</v>
      </c>
      <c r="T32" s="21">
        <f t="shared" si="2"/>
        <v>5.6038598783736244</v>
      </c>
      <c r="V32" s="28">
        <f t="shared" si="3"/>
        <v>1214</v>
      </c>
      <c r="W32" s="29">
        <f t="shared" si="4"/>
        <v>3.9042029915998402</v>
      </c>
    </row>
    <row r="33" spans="1:23" ht="10.5" x14ac:dyDescent="0.25">
      <c r="A33" s="23">
        <v>29</v>
      </c>
      <c r="B33" s="22" t="s">
        <v>174</v>
      </c>
      <c r="C33" s="19">
        <v>3352</v>
      </c>
      <c r="D33" s="19">
        <v>2352</v>
      </c>
      <c r="E33" s="19">
        <v>454</v>
      </c>
      <c r="F33" s="19">
        <v>94</v>
      </c>
      <c r="G33" s="19">
        <v>34</v>
      </c>
      <c r="H33" s="19">
        <v>406</v>
      </c>
      <c r="I33" s="19">
        <v>51</v>
      </c>
      <c r="J33" s="19">
        <v>6</v>
      </c>
      <c r="K33" s="19">
        <v>168</v>
      </c>
      <c r="L33" s="19">
        <v>554</v>
      </c>
      <c r="M33" s="19">
        <v>2041</v>
      </c>
      <c r="N33" s="19">
        <v>9511</v>
      </c>
      <c r="O33" s="19">
        <f t="shared" si="0"/>
        <v>500</v>
      </c>
      <c r="P33" s="21">
        <f t="shared" si="1"/>
        <v>7.2285672979615443</v>
      </c>
      <c r="R33" s="19">
        <v>5259</v>
      </c>
      <c r="S33" s="19">
        <v>137</v>
      </c>
      <c r="T33" s="21">
        <f t="shared" si="2"/>
        <v>2.6050579958166953</v>
      </c>
      <c r="V33" s="28">
        <f t="shared" si="3"/>
        <v>363</v>
      </c>
      <c r="W33" s="29">
        <f t="shared" si="4"/>
        <v>4.623509302144849</v>
      </c>
    </row>
    <row r="34" spans="1:23" ht="10.5" x14ac:dyDescent="0.25">
      <c r="A34" s="23">
        <v>30</v>
      </c>
      <c r="B34" s="22" t="s">
        <v>175</v>
      </c>
      <c r="C34" s="19">
        <v>1257</v>
      </c>
      <c r="D34" s="19">
        <v>626</v>
      </c>
      <c r="E34" s="19">
        <v>197</v>
      </c>
      <c r="F34" s="19">
        <v>26</v>
      </c>
      <c r="G34" s="19">
        <v>11</v>
      </c>
      <c r="H34" s="19">
        <v>139</v>
      </c>
      <c r="I34" s="19">
        <v>41</v>
      </c>
      <c r="J34" s="19">
        <v>4</v>
      </c>
      <c r="K34" s="19">
        <v>89</v>
      </c>
      <c r="L34" s="19">
        <v>123</v>
      </c>
      <c r="M34" s="19">
        <v>611</v>
      </c>
      <c r="N34" s="19">
        <v>3110</v>
      </c>
      <c r="O34" s="19">
        <f t="shared" si="0"/>
        <v>165</v>
      </c>
      <c r="P34" s="21">
        <f t="shared" si="1"/>
        <v>6.9037656903765692</v>
      </c>
      <c r="R34" s="19">
        <v>2412</v>
      </c>
      <c r="S34" s="19">
        <v>51</v>
      </c>
      <c r="T34" s="21">
        <f t="shared" si="2"/>
        <v>2.1144278606965177</v>
      </c>
      <c r="V34" s="28">
        <f t="shared" si="3"/>
        <v>114</v>
      </c>
      <c r="W34" s="29">
        <f t="shared" si="4"/>
        <v>4.7893378296800515</v>
      </c>
    </row>
    <row r="35" spans="1:23" ht="10.5" x14ac:dyDescent="0.25">
      <c r="A35" s="23">
        <v>31</v>
      </c>
      <c r="B35" s="22" t="s">
        <v>134</v>
      </c>
      <c r="C35" s="19">
        <v>11875</v>
      </c>
      <c r="D35" s="19">
        <v>11887</v>
      </c>
      <c r="E35" s="19">
        <v>7650</v>
      </c>
      <c r="F35" s="19">
        <v>787</v>
      </c>
      <c r="G35" s="19">
        <v>200</v>
      </c>
      <c r="H35" s="19">
        <v>1393</v>
      </c>
      <c r="I35" s="19">
        <v>191</v>
      </c>
      <c r="J35" s="19">
        <v>59</v>
      </c>
      <c r="K35" s="19">
        <v>413</v>
      </c>
      <c r="L35" s="19">
        <v>1707</v>
      </c>
      <c r="M35" s="19">
        <v>3182</v>
      </c>
      <c r="N35" s="19">
        <v>39336</v>
      </c>
      <c r="O35" s="19">
        <f t="shared" si="0"/>
        <v>2180</v>
      </c>
      <c r="P35" s="21">
        <f t="shared" si="1"/>
        <v>6.3270933101146429</v>
      </c>
      <c r="R35" s="19">
        <v>29353</v>
      </c>
      <c r="S35" s="19">
        <v>1002</v>
      </c>
      <c r="T35" s="21">
        <f t="shared" si="2"/>
        <v>3.4136204135863455</v>
      </c>
      <c r="V35" s="28">
        <f t="shared" si="3"/>
        <v>1178</v>
      </c>
      <c r="W35" s="29">
        <f t="shared" si="4"/>
        <v>2.9134728965282974</v>
      </c>
    </row>
    <row r="36" spans="1:23" ht="10.5" x14ac:dyDescent="0.25">
      <c r="A36" s="23">
        <v>32</v>
      </c>
      <c r="B36" s="22" t="s">
        <v>157</v>
      </c>
      <c r="C36" s="19">
        <v>3277</v>
      </c>
      <c r="D36" s="19">
        <v>2633</v>
      </c>
      <c r="E36" s="19">
        <v>1319</v>
      </c>
      <c r="F36" s="19">
        <v>291</v>
      </c>
      <c r="G36" s="19">
        <v>36</v>
      </c>
      <c r="H36" s="19">
        <v>375</v>
      </c>
      <c r="I36" s="19">
        <v>82</v>
      </c>
      <c r="J36" s="19">
        <v>14</v>
      </c>
      <c r="K36" s="19">
        <v>186</v>
      </c>
      <c r="L36" s="19">
        <v>482</v>
      </c>
      <c r="M36" s="19">
        <v>948</v>
      </c>
      <c r="N36" s="19">
        <v>9638</v>
      </c>
      <c r="O36" s="19">
        <f t="shared" si="0"/>
        <v>666</v>
      </c>
      <c r="P36" s="21">
        <f t="shared" si="1"/>
        <v>8.1090953366613903</v>
      </c>
      <c r="R36" s="19">
        <v>7026</v>
      </c>
      <c r="S36" s="19">
        <v>364</v>
      </c>
      <c r="T36" s="21">
        <f t="shared" si="2"/>
        <v>5.1807571875889549</v>
      </c>
      <c r="V36" s="28">
        <f t="shared" si="3"/>
        <v>302</v>
      </c>
      <c r="W36" s="29">
        <f t="shared" si="4"/>
        <v>2.9283381490724354</v>
      </c>
    </row>
    <row r="37" spans="1:23" ht="10.5" x14ac:dyDescent="0.25">
      <c r="A37" s="23">
        <v>33</v>
      </c>
      <c r="B37" s="22" t="s">
        <v>135</v>
      </c>
      <c r="C37" s="19">
        <v>18622</v>
      </c>
      <c r="D37" s="19">
        <v>35995</v>
      </c>
      <c r="E37" s="19">
        <v>13243</v>
      </c>
      <c r="F37" s="19">
        <v>1581</v>
      </c>
      <c r="G37" s="19">
        <v>244</v>
      </c>
      <c r="H37" s="19">
        <v>3051</v>
      </c>
      <c r="I37" s="19">
        <v>930</v>
      </c>
      <c r="J37" s="19">
        <v>142</v>
      </c>
      <c r="K37" s="19">
        <v>900</v>
      </c>
      <c r="L37" s="19">
        <v>4703</v>
      </c>
      <c r="M37" s="19">
        <v>4567</v>
      </c>
      <c r="N37" s="19">
        <v>83980</v>
      </c>
      <c r="O37" s="19">
        <f t="shared" si="0"/>
        <v>4632</v>
      </c>
      <c r="P37" s="21">
        <f t="shared" si="1"/>
        <v>6.2001392086523532</v>
      </c>
      <c r="R37" s="19">
        <v>44456</v>
      </c>
      <c r="S37" s="19">
        <v>1647</v>
      </c>
      <c r="T37" s="21">
        <f t="shared" si="2"/>
        <v>3.7047867554435849</v>
      </c>
      <c r="V37" s="28">
        <f t="shared" si="3"/>
        <v>2985</v>
      </c>
      <c r="W37" s="29">
        <f t="shared" si="4"/>
        <v>2.4953524532087683</v>
      </c>
    </row>
    <row r="38" spans="1:23" ht="10.5" x14ac:dyDescent="0.25">
      <c r="A38" s="23">
        <v>34</v>
      </c>
      <c r="B38" s="22" t="s">
        <v>176</v>
      </c>
      <c r="C38" s="19">
        <v>2924</v>
      </c>
      <c r="D38" s="19">
        <v>2480</v>
      </c>
      <c r="E38" s="19">
        <v>525</v>
      </c>
      <c r="F38" s="19">
        <v>80</v>
      </c>
      <c r="G38" s="19">
        <v>24</v>
      </c>
      <c r="H38" s="19">
        <v>344</v>
      </c>
      <c r="I38" s="19">
        <v>49</v>
      </c>
      <c r="J38" s="19">
        <v>6</v>
      </c>
      <c r="K38" s="19">
        <v>142</v>
      </c>
      <c r="L38" s="19">
        <v>458</v>
      </c>
      <c r="M38" s="19">
        <v>713</v>
      </c>
      <c r="N38" s="19">
        <v>7750</v>
      </c>
      <c r="O38" s="19">
        <f t="shared" si="0"/>
        <v>424</v>
      </c>
      <c r="P38" s="21">
        <f t="shared" si="1"/>
        <v>6.4496501369029513</v>
      </c>
      <c r="R38" s="19">
        <v>5237</v>
      </c>
      <c r="S38" s="19">
        <v>120</v>
      </c>
      <c r="T38" s="21">
        <f t="shared" si="2"/>
        <v>2.2913881993507736</v>
      </c>
      <c r="V38" s="28">
        <f t="shared" si="3"/>
        <v>304</v>
      </c>
      <c r="W38" s="29">
        <f t="shared" si="4"/>
        <v>4.1582619375521777</v>
      </c>
    </row>
    <row r="39" spans="1:23" ht="10.5" x14ac:dyDescent="0.25">
      <c r="A39" s="23">
        <v>35</v>
      </c>
      <c r="B39" s="22" t="s">
        <v>136</v>
      </c>
      <c r="C39" s="19">
        <v>21187</v>
      </c>
      <c r="D39" s="19">
        <v>22910</v>
      </c>
      <c r="E39" s="19">
        <v>11743</v>
      </c>
      <c r="F39" s="19">
        <v>963</v>
      </c>
      <c r="G39" s="19">
        <v>262</v>
      </c>
      <c r="H39" s="19">
        <v>2102</v>
      </c>
      <c r="I39" s="19">
        <v>277</v>
      </c>
      <c r="J39" s="19">
        <v>76</v>
      </c>
      <c r="K39" s="19">
        <v>963</v>
      </c>
      <c r="L39" s="19">
        <v>2344</v>
      </c>
      <c r="M39" s="19">
        <v>4791</v>
      </c>
      <c r="N39" s="19">
        <v>67622</v>
      </c>
      <c r="O39" s="19">
        <f t="shared" si="0"/>
        <v>3065</v>
      </c>
      <c r="P39" s="21">
        <f t="shared" si="1"/>
        <v>5.067539639237471</v>
      </c>
      <c r="R39" s="19">
        <v>49416</v>
      </c>
      <c r="S39" s="19">
        <v>1079</v>
      </c>
      <c r="T39" s="21">
        <f t="shared" si="2"/>
        <v>2.1835033187631536</v>
      </c>
      <c r="V39" s="28">
        <f t="shared" si="3"/>
        <v>1986</v>
      </c>
      <c r="W39" s="29">
        <f t="shared" si="4"/>
        <v>2.8840363204743173</v>
      </c>
    </row>
    <row r="40" spans="1:23" ht="10.5" x14ac:dyDescent="0.25">
      <c r="A40" s="23">
        <v>36</v>
      </c>
      <c r="B40" s="22" t="s">
        <v>137</v>
      </c>
      <c r="C40" s="19">
        <v>19752</v>
      </c>
      <c r="D40" s="19">
        <v>23614</v>
      </c>
      <c r="E40" s="19">
        <v>9137</v>
      </c>
      <c r="F40" s="19">
        <v>936</v>
      </c>
      <c r="G40" s="19">
        <v>247</v>
      </c>
      <c r="H40" s="19">
        <v>1757</v>
      </c>
      <c r="I40" s="19">
        <v>153</v>
      </c>
      <c r="J40" s="19">
        <v>53</v>
      </c>
      <c r="K40" s="19">
        <v>1301</v>
      </c>
      <c r="L40" s="19">
        <v>2026</v>
      </c>
      <c r="M40" s="19">
        <v>3034</v>
      </c>
      <c r="N40" s="19">
        <v>62012</v>
      </c>
      <c r="O40" s="19">
        <f t="shared" si="0"/>
        <v>2693</v>
      </c>
      <c r="P40" s="21">
        <f t="shared" si="1"/>
        <v>4.7287093942054437</v>
      </c>
      <c r="R40" s="19">
        <v>48965</v>
      </c>
      <c r="S40" s="19">
        <v>1043</v>
      </c>
      <c r="T40" s="21">
        <f t="shared" si="2"/>
        <v>2.130092923516798</v>
      </c>
      <c r="V40" s="28">
        <f t="shared" si="3"/>
        <v>1650</v>
      </c>
      <c r="W40" s="29">
        <f t="shared" si="4"/>
        <v>2.5986164706886457</v>
      </c>
    </row>
    <row r="41" spans="1:23" ht="10.5" x14ac:dyDescent="0.25">
      <c r="A41" s="23">
        <v>37</v>
      </c>
      <c r="B41" s="22" t="s">
        <v>138</v>
      </c>
      <c r="C41" s="19">
        <v>11555</v>
      </c>
      <c r="D41" s="19">
        <v>10370</v>
      </c>
      <c r="E41" s="19">
        <v>4717</v>
      </c>
      <c r="F41" s="19">
        <v>1192</v>
      </c>
      <c r="G41" s="19">
        <v>263</v>
      </c>
      <c r="H41" s="19">
        <v>1455</v>
      </c>
      <c r="I41" s="19">
        <v>233</v>
      </c>
      <c r="J41" s="19">
        <v>69</v>
      </c>
      <c r="K41" s="19">
        <v>420</v>
      </c>
      <c r="L41" s="19">
        <v>2387</v>
      </c>
      <c r="M41" s="19">
        <v>3022</v>
      </c>
      <c r="N41" s="19">
        <v>35685</v>
      </c>
      <c r="O41" s="19">
        <f t="shared" si="0"/>
        <v>2647</v>
      </c>
      <c r="P41" s="21">
        <f t="shared" si="1"/>
        <v>8.7434762502477383</v>
      </c>
      <c r="R41" s="19">
        <v>25679</v>
      </c>
      <c r="S41" s="19">
        <v>1657</v>
      </c>
      <c r="T41" s="21">
        <f t="shared" si="2"/>
        <v>6.4527434868959066</v>
      </c>
      <c r="V41" s="28">
        <f t="shared" si="3"/>
        <v>990</v>
      </c>
      <c r="W41" s="29">
        <f t="shared" si="4"/>
        <v>2.2907327633518317</v>
      </c>
    </row>
    <row r="42" spans="1:23" ht="10.5" x14ac:dyDescent="0.25">
      <c r="A42" s="23">
        <v>38</v>
      </c>
      <c r="B42" s="22" t="s">
        <v>177</v>
      </c>
      <c r="C42" s="19">
        <v>1734</v>
      </c>
      <c r="D42" s="19">
        <v>770</v>
      </c>
      <c r="E42" s="19">
        <v>71</v>
      </c>
      <c r="F42" s="19">
        <v>31</v>
      </c>
      <c r="G42" s="19">
        <v>11</v>
      </c>
      <c r="H42" s="19">
        <v>195</v>
      </c>
      <c r="I42" s="19">
        <v>60</v>
      </c>
      <c r="J42" s="19">
        <v>4</v>
      </c>
      <c r="K42" s="19">
        <v>147</v>
      </c>
      <c r="L42" s="19">
        <v>405</v>
      </c>
      <c r="M42" s="19">
        <v>884</v>
      </c>
      <c r="N42" s="19">
        <v>4323</v>
      </c>
      <c r="O42" s="19">
        <f t="shared" si="0"/>
        <v>226</v>
      </c>
      <c r="P42" s="21">
        <f t="shared" si="1"/>
        <v>7.476017201455508</v>
      </c>
      <c r="R42" s="19">
        <v>3067</v>
      </c>
      <c r="S42" s="19">
        <v>69</v>
      </c>
      <c r="T42" s="21">
        <f t="shared" si="2"/>
        <v>2.2497554613628954</v>
      </c>
      <c r="V42" s="28">
        <f t="shared" si="3"/>
        <v>157</v>
      </c>
      <c r="W42" s="29">
        <f t="shared" si="4"/>
        <v>5.2262617400926121</v>
      </c>
    </row>
    <row r="43" spans="1:23" ht="10.5" x14ac:dyDescent="0.25">
      <c r="A43" s="23">
        <v>39</v>
      </c>
      <c r="B43" s="22" t="s">
        <v>178</v>
      </c>
      <c r="C43" s="19">
        <v>7043</v>
      </c>
      <c r="D43" s="19">
        <v>8233</v>
      </c>
      <c r="E43" s="19">
        <v>1460</v>
      </c>
      <c r="F43" s="19">
        <v>165</v>
      </c>
      <c r="G43" s="19">
        <v>90</v>
      </c>
      <c r="H43" s="19">
        <v>663</v>
      </c>
      <c r="I43" s="19">
        <v>86</v>
      </c>
      <c r="J43" s="19">
        <v>9</v>
      </c>
      <c r="K43" s="19">
        <v>274</v>
      </c>
      <c r="L43" s="19">
        <v>939</v>
      </c>
      <c r="M43" s="19">
        <v>1672</v>
      </c>
      <c r="N43" s="19">
        <v>20630</v>
      </c>
      <c r="O43" s="19">
        <f t="shared" si="0"/>
        <v>828</v>
      </c>
      <c r="P43" s="21">
        <f t="shared" si="1"/>
        <v>4.5941297231315543</v>
      </c>
      <c r="R43" s="19">
        <v>12890</v>
      </c>
      <c r="S43" s="19">
        <v>239</v>
      </c>
      <c r="T43" s="21">
        <f t="shared" si="2"/>
        <v>1.8541505042668736</v>
      </c>
      <c r="V43" s="28">
        <f t="shared" si="3"/>
        <v>589</v>
      </c>
      <c r="W43" s="29">
        <f t="shared" si="4"/>
        <v>2.739979218864681</v>
      </c>
    </row>
    <row r="44" spans="1:23" ht="10.5" x14ac:dyDescent="0.25">
      <c r="A44" s="23">
        <v>40</v>
      </c>
      <c r="B44" s="22" t="s">
        <v>139</v>
      </c>
      <c r="C44" s="19">
        <v>19397</v>
      </c>
      <c r="D44" s="19">
        <v>14690</v>
      </c>
      <c r="E44" s="19">
        <v>7303</v>
      </c>
      <c r="F44" s="19">
        <v>165</v>
      </c>
      <c r="G44" s="19">
        <v>88</v>
      </c>
      <c r="H44" s="19">
        <v>1423</v>
      </c>
      <c r="I44" s="19">
        <v>146</v>
      </c>
      <c r="J44" s="19">
        <v>30</v>
      </c>
      <c r="K44" s="19">
        <v>1088</v>
      </c>
      <c r="L44" s="19">
        <v>1388</v>
      </c>
      <c r="M44" s="19">
        <v>4206</v>
      </c>
      <c r="N44" s="19">
        <v>49918</v>
      </c>
      <c r="O44" s="19">
        <f t="shared" si="0"/>
        <v>1588</v>
      </c>
      <c r="P44" s="21">
        <f t="shared" si="1"/>
        <v>3.582224227385518</v>
      </c>
      <c r="R44" s="19">
        <v>36694</v>
      </c>
      <c r="S44" s="19">
        <v>195</v>
      </c>
      <c r="T44" s="21">
        <f t="shared" si="2"/>
        <v>0.53142203084973016</v>
      </c>
      <c r="V44" s="28">
        <f t="shared" si="3"/>
        <v>1393</v>
      </c>
      <c r="W44" s="29">
        <f t="shared" si="4"/>
        <v>3.0508021965357877</v>
      </c>
    </row>
    <row r="45" spans="1:23" ht="10.5" x14ac:dyDescent="0.25">
      <c r="A45" s="23">
        <v>41</v>
      </c>
      <c r="B45" s="22" t="s">
        <v>179</v>
      </c>
      <c r="C45" s="19">
        <v>1905</v>
      </c>
      <c r="D45" s="19">
        <v>1252</v>
      </c>
      <c r="E45" s="19">
        <v>331</v>
      </c>
      <c r="F45" s="19">
        <v>55</v>
      </c>
      <c r="G45" s="19">
        <v>3</v>
      </c>
      <c r="H45" s="19">
        <v>196</v>
      </c>
      <c r="I45" s="19">
        <v>51</v>
      </c>
      <c r="J45" s="19">
        <v>4</v>
      </c>
      <c r="K45" s="19">
        <v>145</v>
      </c>
      <c r="L45" s="19">
        <v>335</v>
      </c>
      <c r="M45" s="19">
        <v>2335</v>
      </c>
      <c r="N45" s="19">
        <v>6619</v>
      </c>
      <c r="O45" s="19">
        <f t="shared" si="0"/>
        <v>251</v>
      </c>
      <c r="P45" s="21">
        <f t="shared" si="1"/>
        <v>6.3673262303399287</v>
      </c>
      <c r="R45" s="19">
        <v>2703</v>
      </c>
      <c r="S45" s="19">
        <v>72</v>
      </c>
      <c r="T45" s="21">
        <f t="shared" si="2"/>
        <v>2.6637069922308543</v>
      </c>
      <c r="V45" s="28">
        <f t="shared" si="3"/>
        <v>179</v>
      </c>
      <c r="W45" s="29">
        <f t="shared" si="4"/>
        <v>3.7036192381090745</v>
      </c>
    </row>
    <row r="46" spans="1:23" ht="10.5" x14ac:dyDescent="0.25">
      <c r="A46" s="23">
        <v>42</v>
      </c>
      <c r="B46" s="22" t="s">
        <v>140</v>
      </c>
      <c r="C46" s="19">
        <v>7163</v>
      </c>
      <c r="D46" s="19">
        <v>11286</v>
      </c>
      <c r="E46" s="19">
        <v>10587</v>
      </c>
      <c r="F46" s="19">
        <v>1541</v>
      </c>
      <c r="G46" s="19">
        <v>283</v>
      </c>
      <c r="H46" s="19">
        <v>1860</v>
      </c>
      <c r="I46" s="19">
        <v>249</v>
      </c>
      <c r="J46" s="19">
        <v>69</v>
      </c>
      <c r="K46" s="19">
        <v>437</v>
      </c>
      <c r="L46" s="19">
        <v>1993</v>
      </c>
      <c r="M46" s="19">
        <v>5030</v>
      </c>
      <c r="N46" s="19">
        <v>40501</v>
      </c>
      <c r="O46" s="19">
        <f t="shared" si="0"/>
        <v>3401</v>
      </c>
      <c r="P46" s="21">
        <f t="shared" si="1"/>
        <v>10.159820761762511</v>
      </c>
      <c r="R46" s="19">
        <v>23371</v>
      </c>
      <c r="S46" s="19">
        <v>1683</v>
      </c>
      <c r="T46" s="21">
        <f t="shared" si="2"/>
        <v>7.2012322964357542</v>
      </c>
      <c r="V46" s="28">
        <f t="shared" si="3"/>
        <v>1718</v>
      </c>
      <c r="W46" s="29">
        <f t="shared" si="4"/>
        <v>2.9585884653267565</v>
      </c>
    </row>
    <row r="47" spans="1:23" ht="10.5" x14ac:dyDescent="0.25">
      <c r="A47" s="23">
        <v>43</v>
      </c>
      <c r="B47" s="22" t="s">
        <v>141</v>
      </c>
      <c r="C47" s="19">
        <v>14207</v>
      </c>
      <c r="D47" s="19">
        <v>17444</v>
      </c>
      <c r="E47" s="19">
        <v>7772</v>
      </c>
      <c r="F47" s="19">
        <v>800</v>
      </c>
      <c r="G47" s="19">
        <v>264</v>
      </c>
      <c r="H47" s="19">
        <v>1518</v>
      </c>
      <c r="I47" s="19">
        <v>120</v>
      </c>
      <c r="J47" s="19">
        <v>41</v>
      </c>
      <c r="K47" s="19">
        <v>584</v>
      </c>
      <c r="L47" s="19">
        <v>1408</v>
      </c>
      <c r="M47" s="19">
        <v>2769</v>
      </c>
      <c r="N47" s="19">
        <v>46937</v>
      </c>
      <c r="O47" s="19">
        <f t="shared" si="0"/>
        <v>2318</v>
      </c>
      <c r="P47" s="21">
        <f t="shared" si="1"/>
        <v>5.4222222222222216</v>
      </c>
      <c r="R47" s="19">
        <v>35653</v>
      </c>
      <c r="S47" s="19">
        <v>910</v>
      </c>
      <c r="T47" s="21">
        <f t="shared" si="2"/>
        <v>2.552379883880739</v>
      </c>
      <c r="V47" s="28">
        <f t="shared" si="3"/>
        <v>1408</v>
      </c>
      <c r="W47" s="29">
        <f t="shared" si="4"/>
        <v>2.8698423383414826</v>
      </c>
    </row>
    <row r="48" spans="1:23" ht="10.5" x14ac:dyDescent="0.25">
      <c r="A48" s="23">
        <v>44</v>
      </c>
      <c r="B48" s="22" t="s">
        <v>142</v>
      </c>
      <c r="C48" s="19">
        <v>9865</v>
      </c>
      <c r="D48" s="19">
        <v>11511</v>
      </c>
      <c r="E48" s="19">
        <v>40117</v>
      </c>
      <c r="F48" s="19">
        <v>1998</v>
      </c>
      <c r="G48" s="19">
        <v>545</v>
      </c>
      <c r="H48" s="19">
        <v>5029</v>
      </c>
      <c r="I48" s="19">
        <v>628</v>
      </c>
      <c r="J48" s="19">
        <v>118</v>
      </c>
      <c r="K48" s="19">
        <v>1474</v>
      </c>
      <c r="L48" s="19">
        <v>5682</v>
      </c>
      <c r="M48" s="19">
        <v>26396</v>
      </c>
      <c r="N48" s="19">
        <v>103368</v>
      </c>
      <c r="O48" s="19">
        <f t="shared" si="0"/>
        <v>7027</v>
      </c>
      <c r="P48" s="21">
        <f t="shared" si="1"/>
        <v>9.8576138037455276</v>
      </c>
      <c r="R48" s="19">
        <v>30440</v>
      </c>
      <c r="S48" s="19">
        <v>1905</v>
      </c>
      <c r="T48" s="21">
        <f t="shared" si="2"/>
        <v>6.2582128777923778</v>
      </c>
      <c r="V48" s="28">
        <f t="shared" si="3"/>
        <v>5122</v>
      </c>
      <c r="W48" s="29">
        <f t="shared" si="4"/>
        <v>3.5994009259531499</v>
      </c>
    </row>
    <row r="49" spans="1:23" ht="10.5" x14ac:dyDescent="0.25">
      <c r="A49" s="23">
        <v>45</v>
      </c>
      <c r="B49" s="22" t="s">
        <v>143</v>
      </c>
      <c r="C49" s="19">
        <v>12002</v>
      </c>
      <c r="D49" s="19">
        <v>29029</v>
      </c>
      <c r="E49" s="19">
        <v>9812</v>
      </c>
      <c r="F49" s="19">
        <v>344</v>
      </c>
      <c r="G49" s="19">
        <v>147</v>
      </c>
      <c r="H49" s="19">
        <v>1775</v>
      </c>
      <c r="I49" s="19">
        <v>337</v>
      </c>
      <c r="J49" s="19">
        <v>78</v>
      </c>
      <c r="K49" s="19">
        <v>639</v>
      </c>
      <c r="L49" s="19">
        <v>3365</v>
      </c>
      <c r="M49" s="19">
        <v>2830</v>
      </c>
      <c r="N49" s="19">
        <v>60363</v>
      </c>
      <c r="O49" s="19">
        <f t="shared" si="0"/>
        <v>2119</v>
      </c>
      <c r="P49" s="21">
        <f t="shared" si="1"/>
        <v>3.9122648302346623</v>
      </c>
      <c r="R49" s="19">
        <v>24555</v>
      </c>
      <c r="S49" s="19">
        <v>374</v>
      </c>
      <c r="T49" s="21">
        <f t="shared" si="2"/>
        <v>1.5231113826104663</v>
      </c>
      <c r="V49" s="28">
        <f t="shared" si="3"/>
        <v>1745</v>
      </c>
      <c r="W49" s="29">
        <f t="shared" si="4"/>
        <v>2.3891534476241958</v>
      </c>
    </row>
    <row r="50" spans="1:23" ht="10.5" x14ac:dyDescent="0.25">
      <c r="A50" s="23">
        <v>46</v>
      </c>
      <c r="B50" s="22" t="s">
        <v>158</v>
      </c>
      <c r="C50" s="19">
        <v>7260</v>
      </c>
      <c r="D50" s="19">
        <v>6873</v>
      </c>
      <c r="E50" s="19">
        <v>3573</v>
      </c>
      <c r="F50" s="19">
        <v>703</v>
      </c>
      <c r="G50" s="19">
        <v>185</v>
      </c>
      <c r="H50" s="19">
        <v>1520</v>
      </c>
      <c r="I50" s="19">
        <v>467</v>
      </c>
      <c r="J50" s="19">
        <v>100</v>
      </c>
      <c r="K50" s="19">
        <v>549</v>
      </c>
      <c r="L50" s="19">
        <v>1948</v>
      </c>
      <c r="M50" s="19">
        <v>2200</v>
      </c>
      <c r="N50" s="19">
        <v>25371</v>
      </c>
      <c r="O50" s="19">
        <f t="shared" si="0"/>
        <v>2223</v>
      </c>
      <c r="P50" s="21">
        <f t="shared" si="1"/>
        <v>10.47103155911446</v>
      </c>
      <c r="R50" s="19">
        <v>18193</v>
      </c>
      <c r="S50" s="19">
        <v>1045</v>
      </c>
      <c r="T50" s="21">
        <f t="shared" si="2"/>
        <v>5.7439674600120929</v>
      </c>
      <c r="V50" s="28">
        <f t="shared" si="3"/>
        <v>1178</v>
      </c>
      <c r="W50" s="29">
        <f t="shared" si="4"/>
        <v>4.7270640991023667</v>
      </c>
    </row>
    <row r="51" spans="1:23" ht="10.5" x14ac:dyDescent="0.25">
      <c r="A51" s="23">
        <v>47</v>
      </c>
      <c r="B51" s="22" t="s">
        <v>180</v>
      </c>
      <c r="C51" s="19">
        <v>4955</v>
      </c>
      <c r="D51" s="19">
        <v>8129</v>
      </c>
      <c r="E51" s="19">
        <v>2272</v>
      </c>
      <c r="F51" s="19">
        <v>309</v>
      </c>
      <c r="G51" s="19">
        <v>46</v>
      </c>
      <c r="H51" s="19">
        <v>636</v>
      </c>
      <c r="I51" s="19">
        <v>326</v>
      </c>
      <c r="J51" s="19">
        <v>20</v>
      </c>
      <c r="K51" s="19">
        <v>266</v>
      </c>
      <c r="L51" s="19">
        <v>1210</v>
      </c>
      <c r="M51" s="19">
        <v>1421</v>
      </c>
      <c r="N51" s="19">
        <v>19590</v>
      </c>
      <c r="O51" s="19">
        <f t="shared" si="0"/>
        <v>945</v>
      </c>
      <c r="P51" s="21">
        <f t="shared" si="1"/>
        <v>5.5722625154785073</v>
      </c>
      <c r="R51" s="19">
        <v>10126</v>
      </c>
      <c r="S51" s="19">
        <v>395</v>
      </c>
      <c r="T51" s="21">
        <f t="shared" si="2"/>
        <v>3.9008492988346828</v>
      </c>
      <c r="V51" s="28">
        <f t="shared" si="3"/>
        <v>550</v>
      </c>
      <c r="W51" s="29">
        <f t="shared" si="4"/>
        <v>1.6714132166438245</v>
      </c>
    </row>
    <row r="52" spans="1:23" ht="10.5" x14ac:dyDescent="0.25">
      <c r="A52" s="23">
        <v>48</v>
      </c>
      <c r="B52" s="22" t="s">
        <v>181</v>
      </c>
      <c r="C52" s="19">
        <v>5377</v>
      </c>
      <c r="D52" s="19">
        <v>3615</v>
      </c>
      <c r="E52" s="19">
        <v>1352</v>
      </c>
      <c r="F52" s="19">
        <v>256</v>
      </c>
      <c r="G52" s="19">
        <v>44</v>
      </c>
      <c r="H52" s="19">
        <v>674</v>
      </c>
      <c r="I52" s="19">
        <v>198</v>
      </c>
      <c r="J52" s="19">
        <v>20</v>
      </c>
      <c r="K52" s="19">
        <v>318</v>
      </c>
      <c r="L52" s="19">
        <v>929</v>
      </c>
      <c r="M52" s="19">
        <v>2156</v>
      </c>
      <c r="N52" s="19">
        <v>14948</v>
      </c>
      <c r="O52" s="19">
        <f t="shared" si="0"/>
        <v>930</v>
      </c>
      <c r="P52" s="21">
        <f t="shared" si="1"/>
        <v>7.8454530116416397</v>
      </c>
      <c r="R52" s="19">
        <v>9952</v>
      </c>
      <c r="S52" s="19">
        <v>393</v>
      </c>
      <c r="T52" s="21">
        <f t="shared" si="2"/>
        <v>3.9489549839228295</v>
      </c>
      <c r="V52" s="28">
        <f t="shared" si="3"/>
        <v>537</v>
      </c>
      <c r="W52" s="29">
        <f t="shared" si="4"/>
        <v>3.8964980277188102</v>
      </c>
    </row>
    <row r="53" spans="1:23" ht="10.5" x14ac:dyDescent="0.25">
      <c r="A53" s="23">
        <v>49</v>
      </c>
      <c r="B53" s="22" t="s">
        <v>144</v>
      </c>
      <c r="C53" s="19">
        <v>24318</v>
      </c>
      <c r="D53" s="19">
        <v>20242</v>
      </c>
      <c r="E53" s="19">
        <v>15529</v>
      </c>
      <c r="F53" s="19">
        <v>1096</v>
      </c>
      <c r="G53" s="19">
        <v>343</v>
      </c>
      <c r="H53" s="19">
        <v>2965</v>
      </c>
      <c r="I53" s="19">
        <v>372</v>
      </c>
      <c r="J53" s="19">
        <v>93</v>
      </c>
      <c r="K53" s="19">
        <v>1555</v>
      </c>
      <c r="L53" s="19">
        <v>2758</v>
      </c>
      <c r="M53" s="19">
        <v>7197</v>
      </c>
      <c r="N53" s="19">
        <v>76463</v>
      </c>
      <c r="O53" s="19">
        <f t="shared" si="0"/>
        <v>4061</v>
      </c>
      <c r="P53" s="21">
        <f t="shared" si="1"/>
        <v>6.1055733465638298</v>
      </c>
      <c r="R53" s="19">
        <v>55641</v>
      </c>
      <c r="S53" s="19">
        <v>1271</v>
      </c>
      <c r="T53" s="21">
        <f t="shared" si="2"/>
        <v>2.2842867669524272</v>
      </c>
      <c r="V53" s="28">
        <f t="shared" si="3"/>
        <v>2790</v>
      </c>
      <c r="W53" s="29">
        <f t="shared" si="4"/>
        <v>3.8212865796114026</v>
      </c>
    </row>
    <row r="54" spans="1:23" ht="10.5" x14ac:dyDescent="0.25">
      <c r="A54" s="23">
        <v>50</v>
      </c>
      <c r="B54" s="22" t="s">
        <v>145</v>
      </c>
      <c r="C54" s="19">
        <v>16466</v>
      </c>
      <c r="D54" s="19">
        <v>14847</v>
      </c>
      <c r="E54" s="19">
        <v>11557</v>
      </c>
      <c r="F54" s="19">
        <v>1735</v>
      </c>
      <c r="G54" s="19">
        <v>212</v>
      </c>
      <c r="H54" s="19">
        <v>1851</v>
      </c>
      <c r="I54" s="19">
        <v>154</v>
      </c>
      <c r="J54" s="19">
        <v>61</v>
      </c>
      <c r="K54" s="19">
        <v>651</v>
      </c>
      <c r="L54" s="19">
        <v>2166</v>
      </c>
      <c r="M54" s="19">
        <v>5421</v>
      </c>
      <c r="N54" s="19">
        <v>55115</v>
      </c>
      <c r="O54" s="19">
        <f t="shared" si="0"/>
        <v>3586</v>
      </c>
      <c r="P54" s="21">
        <f t="shared" si="1"/>
        <v>7.5440737156561619</v>
      </c>
      <c r="R54" s="19">
        <v>39296</v>
      </c>
      <c r="S54" s="19">
        <v>2936</v>
      </c>
      <c r="T54" s="21">
        <f t="shared" si="2"/>
        <v>7.471498371335505</v>
      </c>
      <c r="V54" s="28">
        <f t="shared" si="3"/>
        <v>650</v>
      </c>
      <c r="W54" s="29">
        <f t="shared" si="4"/>
        <v>7.2575344320656932E-2</v>
      </c>
    </row>
    <row r="55" spans="1:23" ht="10.5" x14ac:dyDescent="0.25">
      <c r="A55" s="23">
        <v>51</v>
      </c>
      <c r="B55" s="22" t="s">
        <v>182</v>
      </c>
      <c r="C55" s="19">
        <v>4371</v>
      </c>
      <c r="D55" s="19">
        <v>6400</v>
      </c>
      <c r="E55" s="19">
        <v>1431</v>
      </c>
      <c r="F55" s="19">
        <v>224</v>
      </c>
      <c r="G55" s="19">
        <v>76</v>
      </c>
      <c r="H55" s="19">
        <v>514</v>
      </c>
      <c r="I55" s="19">
        <v>83</v>
      </c>
      <c r="J55" s="19">
        <v>21</v>
      </c>
      <c r="K55" s="19">
        <v>296</v>
      </c>
      <c r="L55" s="19">
        <v>736</v>
      </c>
      <c r="M55" s="19">
        <v>1315</v>
      </c>
      <c r="N55" s="19">
        <v>15473</v>
      </c>
      <c r="O55" s="19">
        <f t="shared" si="0"/>
        <v>738</v>
      </c>
      <c r="P55" s="21">
        <f t="shared" si="1"/>
        <v>5.5008944543828262</v>
      </c>
      <c r="R55" s="19">
        <v>8646</v>
      </c>
      <c r="S55" s="19">
        <v>270</v>
      </c>
      <c r="T55" s="21">
        <f t="shared" si="2"/>
        <v>3.1228313671061763</v>
      </c>
      <c r="V55" s="28">
        <f t="shared" si="3"/>
        <v>468</v>
      </c>
      <c r="W55" s="29">
        <f t="shared" si="4"/>
        <v>2.3780630872766499</v>
      </c>
    </row>
    <row r="56" spans="1:23" ht="10.5" x14ac:dyDescent="0.25">
      <c r="A56" s="23">
        <v>52</v>
      </c>
      <c r="B56" s="22" t="s">
        <v>146</v>
      </c>
      <c r="C56" s="19">
        <v>19139</v>
      </c>
      <c r="D56" s="19">
        <v>21203</v>
      </c>
      <c r="E56" s="19">
        <v>20450</v>
      </c>
      <c r="F56" s="19">
        <v>1386</v>
      </c>
      <c r="G56" s="19">
        <v>226</v>
      </c>
      <c r="H56" s="19">
        <v>3655</v>
      </c>
      <c r="I56" s="19">
        <v>384</v>
      </c>
      <c r="J56" s="19">
        <v>90</v>
      </c>
      <c r="K56" s="19">
        <v>894</v>
      </c>
      <c r="L56" s="19">
        <v>3206</v>
      </c>
      <c r="M56" s="19">
        <v>7680</v>
      </c>
      <c r="N56" s="19">
        <v>78310</v>
      </c>
      <c r="O56" s="19">
        <f t="shared" si="0"/>
        <v>5041</v>
      </c>
      <c r="P56" s="21">
        <f t="shared" si="1"/>
        <v>7.4762335562905067</v>
      </c>
      <c r="R56" s="19">
        <v>50536</v>
      </c>
      <c r="S56" s="19">
        <v>1605</v>
      </c>
      <c r="T56" s="21">
        <f t="shared" si="2"/>
        <v>3.1759537755263572</v>
      </c>
      <c r="V56" s="28">
        <f t="shared" si="3"/>
        <v>3436</v>
      </c>
      <c r="W56" s="29">
        <f t="shared" si="4"/>
        <v>4.30027978076415</v>
      </c>
    </row>
    <row r="57" spans="1:23" ht="10.5" x14ac:dyDescent="0.25">
      <c r="A57" s="23">
        <v>53</v>
      </c>
      <c r="B57" s="22" t="s">
        <v>183</v>
      </c>
      <c r="C57" s="19">
        <v>28087</v>
      </c>
      <c r="D57" s="19">
        <v>22908</v>
      </c>
      <c r="E57" s="19">
        <v>8284</v>
      </c>
      <c r="F57" s="19">
        <v>868</v>
      </c>
      <c r="G57" s="19">
        <v>118</v>
      </c>
      <c r="H57" s="19">
        <v>2385</v>
      </c>
      <c r="I57" s="19">
        <v>506</v>
      </c>
      <c r="J57" s="19">
        <v>84</v>
      </c>
      <c r="K57" s="19">
        <v>1975</v>
      </c>
      <c r="L57" s="19">
        <v>3770</v>
      </c>
      <c r="M57" s="19">
        <v>24624</v>
      </c>
      <c r="N57" s="19">
        <v>93602</v>
      </c>
      <c r="O57" s="19">
        <f t="shared" si="0"/>
        <v>3253</v>
      </c>
      <c r="P57" s="21">
        <f t="shared" si="1"/>
        <v>4.9881162309284672</v>
      </c>
      <c r="R57" s="19">
        <v>48709</v>
      </c>
      <c r="S57" s="19">
        <v>1003</v>
      </c>
      <c r="T57" s="21">
        <f t="shared" si="2"/>
        <v>2.0591677102794144</v>
      </c>
      <c r="V57" s="28">
        <f t="shared" si="3"/>
        <v>2250</v>
      </c>
      <c r="W57" s="29">
        <f t="shared" si="4"/>
        <v>2.9289485206490529</v>
      </c>
    </row>
    <row r="58" spans="1:23" ht="10.5" x14ac:dyDescent="0.25">
      <c r="A58" s="23">
        <v>54</v>
      </c>
      <c r="B58" s="22" t="s">
        <v>184</v>
      </c>
      <c r="C58" s="19">
        <v>4145</v>
      </c>
      <c r="D58" s="19">
        <v>2834</v>
      </c>
      <c r="E58" s="19">
        <v>613</v>
      </c>
      <c r="F58" s="19">
        <v>150</v>
      </c>
      <c r="G58" s="19">
        <v>36</v>
      </c>
      <c r="H58" s="19">
        <v>444</v>
      </c>
      <c r="I58" s="19">
        <v>30</v>
      </c>
      <c r="J58" s="19">
        <v>6</v>
      </c>
      <c r="K58" s="19">
        <v>145</v>
      </c>
      <c r="L58" s="19">
        <v>533</v>
      </c>
      <c r="M58" s="19">
        <v>1208</v>
      </c>
      <c r="N58" s="19">
        <v>10141</v>
      </c>
      <c r="O58" s="19">
        <f t="shared" si="0"/>
        <v>594</v>
      </c>
      <c r="P58" s="21">
        <f t="shared" si="1"/>
        <v>7.0689039628704027</v>
      </c>
      <c r="R58" s="19">
        <v>6569</v>
      </c>
      <c r="S58" s="19">
        <v>190</v>
      </c>
      <c r="T58" s="21">
        <f t="shared" si="2"/>
        <v>2.8923732683817933</v>
      </c>
      <c r="V58" s="28">
        <f t="shared" si="3"/>
        <v>404</v>
      </c>
      <c r="W58" s="29">
        <f t="shared" si="4"/>
        <v>4.1765306944886094</v>
      </c>
    </row>
    <row r="59" spans="1:23" ht="10.5" x14ac:dyDescent="0.25">
      <c r="A59" s="23">
        <v>55</v>
      </c>
      <c r="B59" s="22" t="s">
        <v>185</v>
      </c>
      <c r="C59" s="19">
        <v>2947</v>
      </c>
      <c r="D59" s="19">
        <v>2141</v>
      </c>
      <c r="E59" s="19">
        <v>406</v>
      </c>
      <c r="F59" s="19">
        <v>47</v>
      </c>
      <c r="G59" s="19">
        <v>10</v>
      </c>
      <c r="H59" s="19">
        <v>416</v>
      </c>
      <c r="I59" s="19">
        <v>135</v>
      </c>
      <c r="J59" s="19">
        <v>6</v>
      </c>
      <c r="K59" s="19">
        <v>316</v>
      </c>
      <c r="L59" s="19">
        <v>473</v>
      </c>
      <c r="M59" s="19">
        <v>1641</v>
      </c>
      <c r="N59" s="19">
        <v>8550</v>
      </c>
      <c r="O59" s="19">
        <f t="shared" si="0"/>
        <v>463</v>
      </c>
      <c r="P59" s="21">
        <f t="shared" si="1"/>
        <v>7.2073474470734737</v>
      </c>
      <c r="R59" s="19">
        <v>5493</v>
      </c>
      <c r="S59" s="19">
        <v>87</v>
      </c>
      <c r="T59" s="21">
        <f t="shared" si="2"/>
        <v>1.5838339705079192</v>
      </c>
      <c r="V59" s="28">
        <f t="shared" si="3"/>
        <v>376</v>
      </c>
      <c r="W59" s="29">
        <f t="shared" si="4"/>
        <v>5.6235134765655541</v>
      </c>
    </row>
    <row r="60" spans="1:23" ht="10.5" x14ac:dyDescent="0.25">
      <c r="A60" s="23">
        <v>56</v>
      </c>
      <c r="B60" s="22" t="s">
        <v>186</v>
      </c>
      <c r="C60" s="19">
        <v>2935</v>
      </c>
      <c r="D60" s="19">
        <v>2144</v>
      </c>
      <c r="E60" s="19">
        <v>416</v>
      </c>
      <c r="F60" s="19">
        <v>45</v>
      </c>
      <c r="G60" s="19">
        <v>13</v>
      </c>
      <c r="H60" s="19">
        <v>280</v>
      </c>
      <c r="I60" s="19">
        <v>70</v>
      </c>
      <c r="J60" s="19">
        <v>9</v>
      </c>
      <c r="K60" s="19">
        <v>144</v>
      </c>
      <c r="L60" s="19">
        <v>574</v>
      </c>
      <c r="M60" s="19">
        <v>1706</v>
      </c>
      <c r="N60" s="19">
        <v>8349</v>
      </c>
      <c r="O60" s="19">
        <f t="shared" si="0"/>
        <v>325</v>
      </c>
      <c r="P60" s="21">
        <f t="shared" si="1"/>
        <v>5.3665785997357993</v>
      </c>
      <c r="R60" s="19">
        <v>4895</v>
      </c>
      <c r="S60" s="19">
        <v>69</v>
      </c>
      <c r="T60" s="21">
        <f t="shared" si="2"/>
        <v>1.4096016343207354</v>
      </c>
      <c r="V60" s="28">
        <f t="shared" si="3"/>
        <v>256</v>
      </c>
      <c r="W60" s="29">
        <f t="shared" si="4"/>
        <v>3.9569769654150639</v>
      </c>
    </row>
    <row r="61" spans="1:23" ht="10.5" x14ac:dyDescent="0.25">
      <c r="A61" s="23">
        <v>57</v>
      </c>
      <c r="B61" s="22" t="s">
        <v>187</v>
      </c>
      <c r="C61" s="19">
        <v>8589</v>
      </c>
      <c r="D61" s="19">
        <v>10094</v>
      </c>
      <c r="E61" s="19">
        <v>1251</v>
      </c>
      <c r="F61" s="19">
        <v>101</v>
      </c>
      <c r="G61" s="19">
        <v>14</v>
      </c>
      <c r="H61" s="19">
        <v>466</v>
      </c>
      <c r="I61" s="19">
        <v>42</v>
      </c>
      <c r="J61" s="19">
        <v>7</v>
      </c>
      <c r="K61" s="19">
        <v>238</v>
      </c>
      <c r="L61" s="19">
        <v>581</v>
      </c>
      <c r="M61" s="19">
        <v>1010</v>
      </c>
      <c r="N61" s="19">
        <v>22406</v>
      </c>
      <c r="O61" s="19">
        <f t="shared" si="0"/>
        <v>567</v>
      </c>
      <c r="P61" s="21">
        <f t="shared" si="1"/>
        <v>2.7256994519757716</v>
      </c>
      <c r="R61" s="19">
        <v>18348</v>
      </c>
      <c r="S61" s="19">
        <v>176</v>
      </c>
      <c r="T61" s="21">
        <f t="shared" si="2"/>
        <v>0.95923261390887282</v>
      </c>
      <c r="V61" s="28">
        <f t="shared" si="3"/>
        <v>391</v>
      </c>
      <c r="W61" s="29">
        <f t="shared" si="4"/>
        <v>1.7664668380668989</v>
      </c>
    </row>
    <row r="62" spans="1:23" ht="10.5" x14ac:dyDescent="0.25">
      <c r="A62" s="23">
        <v>58</v>
      </c>
      <c r="B62" s="22" t="s">
        <v>188</v>
      </c>
      <c r="C62" s="19">
        <v>2417</v>
      </c>
      <c r="D62" s="19">
        <v>1340</v>
      </c>
      <c r="E62" s="19">
        <v>478</v>
      </c>
      <c r="F62" s="19">
        <v>122</v>
      </c>
      <c r="G62" s="19">
        <v>45</v>
      </c>
      <c r="H62" s="19">
        <v>270</v>
      </c>
      <c r="I62" s="19">
        <v>103</v>
      </c>
      <c r="J62" s="19">
        <v>10</v>
      </c>
      <c r="K62" s="19">
        <v>138</v>
      </c>
      <c r="L62" s="19">
        <v>385</v>
      </c>
      <c r="M62" s="19">
        <v>947</v>
      </c>
      <c r="N62" s="19">
        <v>6253</v>
      </c>
      <c r="O62" s="19">
        <f t="shared" si="0"/>
        <v>392</v>
      </c>
      <c r="P62" s="21">
        <f t="shared" si="1"/>
        <v>7.9626244160065003</v>
      </c>
      <c r="R62" s="19">
        <v>4609</v>
      </c>
      <c r="S62" s="19">
        <v>234</v>
      </c>
      <c r="T62" s="21">
        <f t="shared" si="2"/>
        <v>5.0770232154480368</v>
      </c>
      <c r="V62" s="28">
        <f t="shared" si="3"/>
        <v>158</v>
      </c>
      <c r="W62" s="29">
        <f t="shared" si="4"/>
        <v>2.8856012005584635</v>
      </c>
    </row>
    <row r="63" spans="1:23" ht="10.5" x14ac:dyDescent="0.25">
      <c r="A63" s="23">
        <v>59</v>
      </c>
      <c r="B63" s="22" t="s">
        <v>147</v>
      </c>
      <c r="C63" s="19">
        <v>10370</v>
      </c>
      <c r="D63" s="19">
        <v>12344</v>
      </c>
      <c r="E63" s="19">
        <v>19778</v>
      </c>
      <c r="F63" s="19">
        <v>1829</v>
      </c>
      <c r="G63" s="19">
        <v>604</v>
      </c>
      <c r="H63" s="19">
        <v>2956</v>
      </c>
      <c r="I63" s="19">
        <v>167</v>
      </c>
      <c r="J63" s="19">
        <v>77</v>
      </c>
      <c r="K63" s="19">
        <v>683</v>
      </c>
      <c r="L63" s="19">
        <v>3294</v>
      </c>
      <c r="M63" s="19">
        <v>11197</v>
      </c>
      <c r="N63" s="19">
        <v>63301</v>
      </c>
      <c r="O63" s="19">
        <f t="shared" si="0"/>
        <v>4785</v>
      </c>
      <c r="P63" s="21">
        <f t="shared" si="1"/>
        <v>9.8037207015243411</v>
      </c>
      <c r="R63" s="19">
        <v>37500</v>
      </c>
      <c r="S63" s="19">
        <v>2174</v>
      </c>
      <c r="T63" s="21">
        <f t="shared" si="2"/>
        <v>5.7973333333333334</v>
      </c>
      <c r="V63" s="28">
        <f t="shared" si="3"/>
        <v>2611</v>
      </c>
      <c r="W63" s="29">
        <f t="shared" si="4"/>
        <v>4.0063873681910076</v>
      </c>
    </row>
    <row r="64" spans="1:23" ht="10.5" x14ac:dyDescent="0.25">
      <c r="A64" s="23">
        <v>60</v>
      </c>
      <c r="B64" s="22" t="s">
        <v>189</v>
      </c>
      <c r="C64" s="19">
        <v>1545</v>
      </c>
      <c r="D64" s="19">
        <v>968</v>
      </c>
      <c r="E64" s="19">
        <v>110</v>
      </c>
      <c r="F64" s="19">
        <v>18</v>
      </c>
      <c r="G64" s="19">
        <v>0</v>
      </c>
      <c r="H64" s="19">
        <v>186</v>
      </c>
      <c r="I64" s="19">
        <v>40</v>
      </c>
      <c r="J64" s="19">
        <v>3</v>
      </c>
      <c r="K64" s="19">
        <v>99</v>
      </c>
      <c r="L64" s="19">
        <v>263</v>
      </c>
      <c r="M64" s="19">
        <v>706</v>
      </c>
      <c r="N64" s="19">
        <v>3939</v>
      </c>
      <c r="O64" s="19">
        <f t="shared" si="0"/>
        <v>204</v>
      </c>
      <c r="P64" s="21">
        <f t="shared" si="1"/>
        <v>6.8710003368137418</v>
      </c>
      <c r="R64" s="19">
        <v>2489</v>
      </c>
      <c r="S64" s="19">
        <v>31</v>
      </c>
      <c r="T64" s="21">
        <f t="shared" si="2"/>
        <v>1.2454801124949779</v>
      </c>
      <c r="V64" s="28">
        <f t="shared" si="3"/>
        <v>173</v>
      </c>
      <c r="W64" s="29">
        <f t="shared" si="4"/>
        <v>5.6255202243187643</v>
      </c>
    </row>
    <row r="65" spans="1:23" ht="10.5" x14ac:dyDescent="0.25">
      <c r="A65" s="23">
        <v>61</v>
      </c>
      <c r="B65" s="22" t="s">
        <v>85</v>
      </c>
      <c r="C65" s="19">
        <v>985</v>
      </c>
      <c r="D65" s="19">
        <v>298</v>
      </c>
      <c r="E65" s="19">
        <v>125</v>
      </c>
      <c r="F65" s="19">
        <v>9</v>
      </c>
      <c r="G65" s="19">
        <v>0</v>
      </c>
      <c r="H65" s="19">
        <v>72</v>
      </c>
      <c r="I65" s="19">
        <v>5</v>
      </c>
      <c r="J65" s="19">
        <v>3</v>
      </c>
      <c r="K65" s="19">
        <v>44</v>
      </c>
      <c r="L65" s="19">
        <v>108</v>
      </c>
      <c r="M65" s="19">
        <v>1244</v>
      </c>
      <c r="N65" s="19">
        <v>2902</v>
      </c>
      <c r="O65" s="19">
        <f t="shared" si="0"/>
        <v>81</v>
      </c>
      <c r="P65" s="21">
        <f t="shared" si="1"/>
        <v>5.2563270603504222</v>
      </c>
      <c r="R65" s="19">
        <v>1229</v>
      </c>
      <c r="S65" s="19">
        <v>30</v>
      </c>
      <c r="T65" s="21">
        <f t="shared" si="2"/>
        <v>2.4410089503661516</v>
      </c>
      <c r="V65" s="28">
        <f t="shared" si="3"/>
        <v>51</v>
      </c>
      <c r="W65" s="29">
        <f t="shared" si="4"/>
        <v>2.8153181099842706</v>
      </c>
    </row>
    <row r="66" spans="1:23" ht="10.5" x14ac:dyDescent="0.25">
      <c r="A66" s="23">
        <v>62</v>
      </c>
      <c r="B66" s="22" t="s">
        <v>190</v>
      </c>
      <c r="C66" s="19">
        <v>5854</v>
      </c>
      <c r="D66" s="19">
        <v>4071</v>
      </c>
      <c r="E66" s="19">
        <v>914</v>
      </c>
      <c r="F66" s="19">
        <v>141</v>
      </c>
      <c r="G66" s="19">
        <v>67</v>
      </c>
      <c r="H66" s="19">
        <v>576</v>
      </c>
      <c r="I66" s="19">
        <v>159</v>
      </c>
      <c r="J66" s="19">
        <v>23</v>
      </c>
      <c r="K66" s="19">
        <v>289</v>
      </c>
      <c r="L66" s="19">
        <v>882</v>
      </c>
      <c r="M66" s="19">
        <v>4175</v>
      </c>
      <c r="N66" s="19">
        <v>17145</v>
      </c>
      <c r="O66" s="19">
        <f t="shared" si="0"/>
        <v>717</v>
      </c>
      <c r="P66" s="21">
        <f t="shared" si="1"/>
        <v>5.9285596163386796</v>
      </c>
      <c r="R66" s="19">
        <v>9527</v>
      </c>
      <c r="S66" s="19">
        <v>216</v>
      </c>
      <c r="T66" s="21">
        <f t="shared" si="2"/>
        <v>2.2672404744410626</v>
      </c>
      <c r="V66" s="28">
        <f t="shared" si="3"/>
        <v>501</v>
      </c>
      <c r="W66" s="29">
        <f t="shared" si="4"/>
        <v>3.661319141897617</v>
      </c>
    </row>
    <row r="67" spans="1:23" ht="10.5" x14ac:dyDescent="0.25">
      <c r="A67" s="23">
        <v>63</v>
      </c>
      <c r="B67" s="22" t="s">
        <v>191</v>
      </c>
      <c r="C67" s="19">
        <v>3197</v>
      </c>
      <c r="D67" s="19">
        <v>1978</v>
      </c>
      <c r="E67" s="19">
        <v>600</v>
      </c>
      <c r="F67" s="19">
        <v>176</v>
      </c>
      <c r="G67" s="19">
        <v>41</v>
      </c>
      <c r="H67" s="19">
        <v>434</v>
      </c>
      <c r="I67" s="19">
        <v>122</v>
      </c>
      <c r="J67" s="19">
        <v>23</v>
      </c>
      <c r="K67" s="19">
        <v>263</v>
      </c>
      <c r="L67" s="19">
        <v>398</v>
      </c>
      <c r="M67" s="19">
        <v>1056</v>
      </c>
      <c r="N67" s="19">
        <v>8292</v>
      </c>
      <c r="O67" s="19">
        <f t="shared" si="0"/>
        <v>610</v>
      </c>
      <c r="P67" s="21">
        <f t="shared" si="1"/>
        <v>8.9259584430787235</v>
      </c>
      <c r="R67" s="19">
        <v>6397</v>
      </c>
      <c r="S67" s="19">
        <v>259</v>
      </c>
      <c r="T67" s="21">
        <f t="shared" si="2"/>
        <v>4.0487728622791934</v>
      </c>
      <c r="V67" s="28">
        <f t="shared" si="3"/>
        <v>351</v>
      </c>
      <c r="W67" s="29">
        <f t="shared" si="4"/>
        <v>4.8771855807995301</v>
      </c>
    </row>
    <row r="68" spans="1:23" ht="10.5" x14ac:dyDescent="0.25">
      <c r="A68" s="23">
        <v>64</v>
      </c>
      <c r="B68" s="22" t="s">
        <v>148</v>
      </c>
      <c r="C68" s="19">
        <v>13334</v>
      </c>
      <c r="D68" s="19">
        <v>11635</v>
      </c>
      <c r="E68" s="19">
        <v>17369</v>
      </c>
      <c r="F68" s="19">
        <v>1059</v>
      </c>
      <c r="G68" s="19">
        <v>257</v>
      </c>
      <c r="H68" s="19">
        <v>2576</v>
      </c>
      <c r="I68" s="19">
        <v>159</v>
      </c>
      <c r="J68" s="19">
        <v>62</v>
      </c>
      <c r="K68" s="19">
        <v>777</v>
      </c>
      <c r="L68" s="19">
        <v>2436</v>
      </c>
      <c r="M68" s="19">
        <v>9948</v>
      </c>
      <c r="N68" s="19">
        <v>59609</v>
      </c>
      <c r="O68" s="19">
        <f t="shared" si="0"/>
        <v>3635</v>
      </c>
      <c r="P68" s="21">
        <f t="shared" si="1"/>
        <v>7.6967053442872873</v>
      </c>
      <c r="R68" s="19">
        <v>36504</v>
      </c>
      <c r="S68" s="19">
        <v>1440</v>
      </c>
      <c r="T68" s="21">
        <f t="shared" si="2"/>
        <v>3.9447731755424065</v>
      </c>
      <c r="V68" s="28">
        <f t="shared" si="3"/>
        <v>2195</v>
      </c>
      <c r="W68" s="29">
        <f t="shared" si="4"/>
        <v>3.7519321687448808</v>
      </c>
    </row>
    <row r="69" spans="1:23" ht="10.5" x14ac:dyDescent="0.25">
      <c r="A69" s="23">
        <v>65</v>
      </c>
      <c r="B69" s="22" t="s">
        <v>192</v>
      </c>
      <c r="C69" s="19">
        <v>2443</v>
      </c>
      <c r="D69" s="19">
        <v>1303</v>
      </c>
      <c r="E69" s="19">
        <v>432</v>
      </c>
      <c r="F69" s="19">
        <v>61</v>
      </c>
      <c r="G69" s="19">
        <v>28</v>
      </c>
      <c r="H69" s="19">
        <v>227</v>
      </c>
      <c r="I69" s="19">
        <v>81</v>
      </c>
      <c r="J69" s="19">
        <v>9</v>
      </c>
      <c r="K69" s="19">
        <v>135</v>
      </c>
      <c r="L69" s="19">
        <v>444</v>
      </c>
      <c r="M69" s="19">
        <v>992</v>
      </c>
      <c r="N69" s="19">
        <v>6164</v>
      </c>
      <c r="O69" s="19">
        <f t="shared" si="0"/>
        <v>288</v>
      </c>
      <c r="P69" s="21">
        <f t="shared" si="1"/>
        <v>6.1029879211697393</v>
      </c>
      <c r="R69" s="19">
        <v>3717</v>
      </c>
      <c r="S69" s="19">
        <v>89</v>
      </c>
      <c r="T69" s="21">
        <f t="shared" si="2"/>
        <v>2.3944040893193437</v>
      </c>
      <c r="V69" s="28">
        <f t="shared" si="3"/>
        <v>199</v>
      </c>
      <c r="W69" s="29">
        <f t="shared" si="4"/>
        <v>3.7085838318503956</v>
      </c>
    </row>
    <row r="70" spans="1:23" ht="10.5" x14ac:dyDescent="0.25">
      <c r="A70" s="23">
        <v>66</v>
      </c>
      <c r="B70" s="22" t="s">
        <v>193</v>
      </c>
      <c r="C70" s="19">
        <v>5581</v>
      </c>
      <c r="D70" s="19">
        <v>5265</v>
      </c>
      <c r="E70" s="19">
        <v>1651</v>
      </c>
      <c r="F70" s="19">
        <v>46</v>
      </c>
      <c r="G70" s="19">
        <v>24</v>
      </c>
      <c r="H70" s="19">
        <v>678</v>
      </c>
      <c r="I70" s="19">
        <v>93</v>
      </c>
      <c r="J70" s="19">
        <v>10</v>
      </c>
      <c r="K70" s="19">
        <v>366</v>
      </c>
      <c r="L70" s="19">
        <v>663</v>
      </c>
      <c r="M70" s="19">
        <v>6301</v>
      </c>
      <c r="N70" s="19">
        <v>20678</v>
      </c>
      <c r="O70" s="19">
        <f t="shared" ref="O70:O84" si="5">SUM(F70,H70)</f>
        <v>724</v>
      </c>
      <c r="P70" s="21">
        <f t="shared" ref="P70:P84" si="6">O70/SUM(C70:K70)*100</f>
        <v>5.2792766515969083</v>
      </c>
      <c r="R70" s="19">
        <v>7610</v>
      </c>
      <c r="S70" s="19">
        <v>74</v>
      </c>
      <c r="T70" s="21">
        <f t="shared" ref="T70:T84" si="7">S70/SUM(R70)*100</f>
        <v>0.97240473061760846</v>
      </c>
      <c r="V70" s="28">
        <f t="shared" ref="V70:V84" si="8">O70-S70</f>
        <v>650</v>
      </c>
      <c r="W70" s="29">
        <f t="shared" ref="W70:W84" si="9">P70-T70</f>
        <v>4.3068719209793001</v>
      </c>
    </row>
    <row r="71" spans="1:23" ht="10.5" x14ac:dyDescent="0.25">
      <c r="A71" s="23">
        <v>67</v>
      </c>
      <c r="B71" s="22" t="s">
        <v>159</v>
      </c>
      <c r="C71" s="19">
        <v>2954</v>
      </c>
      <c r="D71" s="19">
        <v>2266</v>
      </c>
      <c r="E71" s="19">
        <v>914</v>
      </c>
      <c r="F71" s="19">
        <v>323</v>
      </c>
      <c r="G71" s="19">
        <v>76</v>
      </c>
      <c r="H71" s="19">
        <v>617</v>
      </c>
      <c r="I71" s="19">
        <v>330</v>
      </c>
      <c r="J71" s="19">
        <v>33</v>
      </c>
      <c r="K71" s="19">
        <v>208</v>
      </c>
      <c r="L71" s="19">
        <v>782</v>
      </c>
      <c r="M71" s="19">
        <v>1052</v>
      </c>
      <c r="N71" s="19">
        <v>9554</v>
      </c>
      <c r="O71" s="19">
        <f t="shared" si="5"/>
        <v>940</v>
      </c>
      <c r="P71" s="21">
        <f t="shared" si="6"/>
        <v>12.17458878383629</v>
      </c>
      <c r="R71" s="19">
        <v>7348</v>
      </c>
      <c r="S71" s="19">
        <v>466</v>
      </c>
      <c r="T71" s="21">
        <f t="shared" si="7"/>
        <v>6.3418617310832888</v>
      </c>
      <c r="V71" s="28">
        <f t="shared" si="8"/>
        <v>474</v>
      </c>
      <c r="W71" s="29">
        <f t="shared" si="9"/>
        <v>5.8327270527530013</v>
      </c>
    </row>
    <row r="72" spans="1:23" ht="10.5" x14ac:dyDescent="0.25">
      <c r="A72" s="23">
        <v>68</v>
      </c>
      <c r="B72" s="22" t="s">
        <v>194</v>
      </c>
      <c r="C72" s="19">
        <v>1217</v>
      </c>
      <c r="D72" s="19">
        <v>731</v>
      </c>
      <c r="E72" s="19">
        <v>127</v>
      </c>
      <c r="F72" s="19">
        <v>19</v>
      </c>
      <c r="G72" s="19">
        <v>9</v>
      </c>
      <c r="H72" s="19">
        <v>179</v>
      </c>
      <c r="I72" s="19">
        <v>31</v>
      </c>
      <c r="J72" s="19">
        <v>0</v>
      </c>
      <c r="K72" s="19">
        <v>89</v>
      </c>
      <c r="L72" s="19">
        <v>223</v>
      </c>
      <c r="M72" s="19">
        <v>495</v>
      </c>
      <c r="N72" s="19">
        <v>3125</v>
      </c>
      <c r="O72" s="19">
        <f t="shared" si="5"/>
        <v>198</v>
      </c>
      <c r="P72" s="21">
        <f t="shared" si="6"/>
        <v>8.2431307243963357</v>
      </c>
      <c r="R72" s="19">
        <v>2267</v>
      </c>
      <c r="S72" s="19">
        <v>51</v>
      </c>
      <c r="T72" s="21">
        <f t="shared" si="7"/>
        <v>2.249669166299074</v>
      </c>
      <c r="V72" s="28">
        <f t="shared" si="8"/>
        <v>147</v>
      </c>
      <c r="W72" s="29">
        <f t="shared" si="9"/>
        <v>5.9934615580972617</v>
      </c>
    </row>
    <row r="73" spans="1:23" ht="10.5" x14ac:dyDescent="0.25">
      <c r="A73" s="23">
        <v>69</v>
      </c>
      <c r="B73" s="22" t="s">
        <v>160</v>
      </c>
      <c r="C73" s="19">
        <v>4928</v>
      </c>
      <c r="D73" s="19">
        <v>3812</v>
      </c>
      <c r="E73" s="19">
        <v>1484</v>
      </c>
      <c r="F73" s="19">
        <v>378</v>
      </c>
      <c r="G73" s="19">
        <v>69</v>
      </c>
      <c r="H73" s="19">
        <v>631</v>
      </c>
      <c r="I73" s="19">
        <v>110</v>
      </c>
      <c r="J73" s="19">
        <v>14</v>
      </c>
      <c r="K73" s="19">
        <v>213</v>
      </c>
      <c r="L73" s="19">
        <v>910</v>
      </c>
      <c r="M73" s="19">
        <v>1133</v>
      </c>
      <c r="N73" s="19">
        <v>13677</v>
      </c>
      <c r="O73" s="19">
        <f t="shared" si="5"/>
        <v>1009</v>
      </c>
      <c r="P73" s="21">
        <f t="shared" si="6"/>
        <v>8.6691296503136002</v>
      </c>
      <c r="R73" s="19">
        <v>9969</v>
      </c>
      <c r="S73" s="19">
        <v>508</v>
      </c>
      <c r="T73" s="21">
        <f t="shared" si="7"/>
        <v>5.0957969706088875</v>
      </c>
      <c r="V73" s="28">
        <f t="shared" si="8"/>
        <v>501</v>
      </c>
      <c r="W73" s="29">
        <f t="shared" si="9"/>
        <v>3.5733326797047127</v>
      </c>
    </row>
    <row r="74" spans="1:23" ht="10.5" x14ac:dyDescent="0.25">
      <c r="A74" s="23">
        <v>70</v>
      </c>
      <c r="B74" s="22" t="s">
        <v>149</v>
      </c>
      <c r="C74" s="19">
        <v>5207</v>
      </c>
      <c r="D74" s="19">
        <v>4508</v>
      </c>
      <c r="E74" s="19">
        <v>2394</v>
      </c>
      <c r="F74" s="19">
        <v>573</v>
      </c>
      <c r="G74" s="19">
        <v>126</v>
      </c>
      <c r="H74" s="19">
        <v>747</v>
      </c>
      <c r="I74" s="19">
        <v>132</v>
      </c>
      <c r="J74" s="19">
        <v>24</v>
      </c>
      <c r="K74" s="19">
        <v>255</v>
      </c>
      <c r="L74" s="19">
        <v>757</v>
      </c>
      <c r="M74" s="19">
        <v>1285</v>
      </c>
      <c r="N74" s="19">
        <v>16025</v>
      </c>
      <c r="O74" s="19">
        <f t="shared" si="5"/>
        <v>1320</v>
      </c>
      <c r="P74" s="21">
        <f t="shared" si="6"/>
        <v>9.4515251324645568</v>
      </c>
      <c r="R74" s="19">
        <v>11031</v>
      </c>
      <c r="S74" s="19">
        <v>742</v>
      </c>
      <c r="T74" s="21">
        <f t="shared" si="7"/>
        <v>6.7264980509473302</v>
      </c>
      <c r="V74" s="28">
        <f t="shared" si="8"/>
        <v>578</v>
      </c>
      <c r="W74" s="29">
        <f t="shared" si="9"/>
        <v>2.7250270815172266</v>
      </c>
    </row>
    <row r="75" spans="1:23" ht="10.5" x14ac:dyDescent="0.25">
      <c r="A75" s="23">
        <v>71</v>
      </c>
      <c r="B75" s="22" t="s">
        <v>195</v>
      </c>
      <c r="C75" s="19">
        <v>7577</v>
      </c>
      <c r="D75" s="19">
        <v>5839</v>
      </c>
      <c r="E75" s="19">
        <v>2165</v>
      </c>
      <c r="F75" s="19">
        <v>379</v>
      </c>
      <c r="G75" s="19">
        <v>79</v>
      </c>
      <c r="H75" s="19">
        <v>764</v>
      </c>
      <c r="I75" s="19">
        <v>304</v>
      </c>
      <c r="J75" s="19">
        <v>27</v>
      </c>
      <c r="K75" s="19">
        <v>428</v>
      </c>
      <c r="L75" s="19">
        <v>1333</v>
      </c>
      <c r="M75" s="19">
        <v>4668</v>
      </c>
      <c r="N75" s="19">
        <v>23554</v>
      </c>
      <c r="O75" s="19">
        <f t="shared" si="5"/>
        <v>1143</v>
      </c>
      <c r="P75" s="21">
        <f t="shared" si="6"/>
        <v>6.5083703450632049</v>
      </c>
      <c r="R75" s="19">
        <v>14700</v>
      </c>
      <c r="S75" s="19">
        <v>566</v>
      </c>
      <c r="T75" s="21">
        <f t="shared" si="7"/>
        <v>3.850340136054422</v>
      </c>
      <c r="V75" s="28">
        <f t="shared" si="8"/>
        <v>577</v>
      </c>
      <c r="W75" s="29">
        <f t="shared" si="9"/>
        <v>2.6580302090087828</v>
      </c>
    </row>
    <row r="76" spans="1:23" ht="10.5" x14ac:dyDescent="0.25">
      <c r="A76" s="23">
        <v>72</v>
      </c>
      <c r="B76" s="22" t="s">
        <v>196</v>
      </c>
      <c r="C76" s="19">
        <v>952</v>
      </c>
      <c r="D76" s="19">
        <v>328</v>
      </c>
      <c r="E76" s="19">
        <v>45</v>
      </c>
      <c r="F76" s="19">
        <v>20</v>
      </c>
      <c r="G76" s="19">
        <v>4</v>
      </c>
      <c r="H76" s="19">
        <v>119</v>
      </c>
      <c r="I76" s="19">
        <v>48</v>
      </c>
      <c r="J76" s="19">
        <v>0</v>
      </c>
      <c r="K76" s="19">
        <v>123</v>
      </c>
      <c r="L76" s="19">
        <v>163</v>
      </c>
      <c r="M76" s="19">
        <v>453</v>
      </c>
      <c r="N76" s="19">
        <v>2255</v>
      </c>
      <c r="O76" s="19">
        <f t="shared" si="5"/>
        <v>139</v>
      </c>
      <c r="P76" s="21">
        <f t="shared" si="6"/>
        <v>8.4807809640024399</v>
      </c>
      <c r="R76" s="19">
        <v>1757</v>
      </c>
      <c r="S76" s="19">
        <v>39</v>
      </c>
      <c r="T76" s="21">
        <f t="shared" si="7"/>
        <v>2.2196926579396701</v>
      </c>
      <c r="V76" s="28">
        <f t="shared" si="8"/>
        <v>100</v>
      </c>
      <c r="W76" s="29">
        <f t="shared" si="9"/>
        <v>6.2610883060627698</v>
      </c>
    </row>
    <row r="77" spans="1:23" ht="10.5" x14ac:dyDescent="0.25">
      <c r="A77" s="23">
        <v>73</v>
      </c>
      <c r="B77" s="22" t="s">
        <v>150</v>
      </c>
      <c r="C77" s="19">
        <v>22672</v>
      </c>
      <c r="D77" s="19">
        <v>20045</v>
      </c>
      <c r="E77" s="19">
        <v>13713</v>
      </c>
      <c r="F77" s="19">
        <v>1062</v>
      </c>
      <c r="G77" s="19">
        <v>348</v>
      </c>
      <c r="H77" s="19">
        <v>2756</v>
      </c>
      <c r="I77" s="19">
        <v>494</v>
      </c>
      <c r="J77" s="19">
        <v>102</v>
      </c>
      <c r="K77" s="19">
        <v>1533</v>
      </c>
      <c r="L77" s="19">
        <v>2387</v>
      </c>
      <c r="M77" s="19">
        <v>6602</v>
      </c>
      <c r="N77" s="19">
        <v>71712</v>
      </c>
      <c r="O77" s="19">
        <f t="shared" si="5"/>
        <v>3818</v>
      </c>
      <c r="P77" s="21">
        <f t="shared" si="6"/>
        <v>6.0868872060581909</v>
      </c>
      <c r="R77" s="19">
        <v>52858</v>
      </c>
      <c r="S77" s="19">
        <v>1503</v>
      </c>
      <c r="T77" s="21">
        <f t="shared" si="7"/>
        <v>2.843467403231299</v>
      </c>
      <c r="V77" s="28">
        <f t="shared" si="8"/>
        <v>2315</v>
      </c>
      <c r="W77" s="29">
        <f t="shared" si="9"/>
        <v>3.2434198028268919</v>
      </c>
    </row>
    <row r="78" spans="1:23" ht="10.5" x14ac:dyDescent="0.25">
      <c r="A78" s="23">
        <v>74</v>
      </c>
      <c r="B78" s="22" t="s">
        <v>151</v>
      </c>
      <c r="C78" s="19">
        <v>21227</v>
      </c>
      <c r="D78" s="19">
        <v>33705</v>
      </c>
      <c r="E78" s="19">
        <v>15049</v>
      </c>
      <c r="F78" s="19">
        <v>672</v>
      </c>
      <c r="G78" s="19">
        <v>205</v>
      </c>
      <c r="H78" s="19">
        <v>2486</v>
      </c>
      <c r="I78" s="19">
        <v>541</v>
      </c>
      <c r="J78" s="19">
        <v>101</v>
      </c>
      <c r="K78" s="19">
        <v>1079</v>
      </c>
      <c r="L78" s="19">
        <v>3729</v>
      </c>
      <c r="M78" s="19">
        <v>4194</v>
      </c>
      <c r="N78" s="19">
        <v>82993</v>
      </c>
      <c r="O78" s="19">
        <f t="shared" si="5"/>
        <v>3158</v>
      </c>
      <c r="P78" s="21">
        <f t="shared" si="6"/>
        <v>4.2070205821621265</v>
      </c>
      <c r="R78" s="19">
        <v>38356</v>
      </c>
      <c r="S78" s="19">
        <v>630</v>
      </c>
      <c r="T78" s="21">
        <f t="shared" si="7"/>
        <v>1.6425070393158829</v>
      </c>
      <c r="V78" s="28">
        <f t="shared" si="8"/>
        <v>2528</v>
      </c>
      <c r="W78" s="29">
        <f t="shared" si="9"/>
        <v>2.5645135428462433</v>
      </c>
    </row>
    <row r="79" spans="1:23" ht="10.5" x14ac:dyDescent="0.25">
      <c r="A79" s="23">
        <v>75</v>
      </c>
      <c r="B79" s="22" t="s">
        <v>152</v>
      </c>
      <c r="C79" s="19">
        <v>4797</v>
      </c>
      <c r="D79" s="19">
        <v>5704</v>
      </c>
      <c r="E79" s="19">
        <v>3440</v>
      </c>
      <c r="F79" s="19">
        <v>869</v>
      </c>
      <c r="G79" s="19">
        <v>67</v>
      </c>
      <c r="H79" s="19">
        <v>712</v>
      </c>
      <c r="I79" s="19">
        <v>275</v>
      </c>
      <c r="J79" s="19">
        <v>31</v>
      </c>
      <c r="K79" s="19">
        <v>212</v>
      </c>
      <c r="L79" s="19">
        <v>981</v>
      </c>
      <c r="M79" s="19">
        <v>1116</v>
      </c>
      <c r="N79" s="19">
        <v>18214</v>
      </c>
      <c r="O79" s="19">
        <f t="shared" si="5"/>
        <v>1581</v>
      </c>
      <c r="P79" s="21">
        <f t="shared" si="6"/>
        <v>9.8156081206928665</v>
      </c>
      <c r="R79" s="19">
        <v>11899</v>
      </c>
      <c r="S79" s="19">
        <v>1015</v>
      </c>
      <c r="T79" s="21">
        <f t="shared" si="7"/>
        <v>8.5301285822338002</v>
      </c>
      <c r="V79" s="28">
        <f t="shared" si="8"/>
        <v>566</v>
      </c>
      <c r="W79" s="29">
        <f t="shared" si="9"/>
        <v>1.2854795384590663</v>
      </c>
    </row>
    <row r="80" spans="1:23" ht="10.5" x14ac:dyDescent="0.25">
      <c r="A80" s="23">
        <v>76</v>
      </c>
      <c r="B80" s="22" t="s">
        <v>153</v>
      </c>
      <c r="C80" s="19">
        <v>16276</v>
      </c>
      <c r="D80" s="19">
        <v>43457</v>
      </c>
      <c r="E80" s="19">
        <v>23264</v>
      </c>
      <c r="F80" s="19">
        <v>651</v>
      </c>
      <c r="G80" s="19">
        <v>226</v>
      </c>
      <c r="H80" s="19">
        <v>2993</v>
      </c>
      <c r="I80" s="19">
        <v>559</v>
      </c>
      <c r="J80" s="19">
        <v>140</v>
      </c>
      <c r="K80" s="19">
        <v>1168</v>
      </c>
      <c r="L80" s="19">
        <v>5480</v>
      </c>
      <c r="M80" s="19">
        <v>6160</v>
      </c>
      <c r="N80" s="19">
        <v>100363</v>
      </c>
      <c r="O80" s="19">
        <f t="shared" si="5"/>
        <v>3644</v>
      </c>
      <c r="P80" s="21">
        <f t="shared" si="6"/>
        <v>4.1066558478148174</v>
      </c>
      <c r="R80" s="19">
        <v>35958</v>
      </c>
      <c r="S80" s="19">
        <v>635</v>
      </c>
      <c r="T80" s="21">
        <f t="shared" si="7"/>
        <v>1.7659491629122863</v>
      </c>
      <c r="V80" s="28">
        <f t="shared" si="8"/>
        <v>3009</v>
      </c>
      <c r="W80" s="29">
        <f t="shared" si="9"/>
        <v>2.3407066849025311</v>
      </c>
    </row>
    <row r="81" spans="1:23" ht="10.5" x14ac:dyDescent="0.25">
      <c r="A81" s="23">
        <v>77</v>
      </c>
      <c r="B81" s="22" t="s">
        <v>154</v>
      </c>
      <c r="C81" s="19">
        <v>8286</v>
      </c>
      <c r="D81" s="19">
        <v>9761</v>
      </c>
      <c r="E81" s="19">
        <v>15411</v>
      </c>
      <c r="F81" s="19">
        <v>3058</v>
      </c>
      <c r="G81" s="19">
        <v>423</v>
      </c>
      <c r="H81" s="19">
        <v>2861</v>
      </c>
      <c r="I81" s="19">
        <v>129</v>
      </c>
      <c r="J81" s="19">
        <v>66</v>
      </c>
      <c r="K81" s="19">
        <v>630</v>
      </c>
      <c r="L81" s="19">
        <v>2199</v>
      </c>
      <c r="M81" s="19">
        <v>7253</v>
      </c>
      <c r="N81" s="19">
        <v>50059</v>
      </c>
      <c r="O81" s="19">
        <f t="shared" si="5"/>
        <v>5919</v>
      </c>
      <c r="P81" s="21">
        <f t="shared" si="6"/>
        <v>14.569846153846152</v>
      </c>
      <c r="R81" s="19">
        <v>28171</v>
      </c>
      <c r="S81" s="19">
        <v>3540</v>
      </c>
      <c r="T81" s="21">
        <f t="shared" si="7"/>
        <v>12.566114088956729</v>
      </c>
      <c r="V81" s="28">
        <f t="shared" si="8"/>
        <v>2379</v>
      </c>
      <c r="W81" s="29">
        <f t="shared" si="9"/>
        <v>2.003732064889423</v>
      </c>
    </row>
    <row r="82" spans="1:23" ht="10.5" x14ac:dyDescent="0.25">
      <c r="A82" s="23">
        <v>78</v>
      </c>
      <c r="B82" s="22" t="s">
        <v>197</v>
      </c>
      <c r="C82" s="19">
        <v>19786</v>
      </c>
      <c r="D82" s="19">
        <v>26974</v>
      </c>
      <c r="E82" s="19">
        <v>5086</v>
      </c>
      <c r="F82" s="19">
        <v>431</v>
      </c>
      <c r="G82" s="19">
        <v>152</v>
      </c>
      <c r="H82" s="19">
        <v>1917</v>
      </c>
      <c r="I82" s="19">
        <v>258</v>
      </c>
      <c r="J82" s="19">
        <v>47</v>
      </c>
      <c r="K82" s="19">
        <v>936</v>
      </c>
      <c r="L82" s="19">
        <v>2268</v>
      </c>
      <c r="M82" s="19">
        <v>3710</v>
      </c>
      <c r="N82" s="19">
        <v>61574</v>
      </c>
      <c r="O82" s="19">
        <f t="shared" si="5"/>
        <v>2348</v>
      </c>
      <c r="P82" s="21">
        <f t="shared" si="6"/>
        <v>4.2240092107866944</v>
      </c>
      <c r="R82" s="19">
        <v>47077</v>
      </c>
      <c r="S82" s="19">
        <v>637</v>
      </c>
      <c r="T82" s="21">
        <f t="shared" si="7"/>
        <v>1.3531023642118232</v>
      </c>
      <c r="V82" s="28">
        <f t="shared" si="8"/>
        <v>1711</v>
      </c>
      <c r="W82" s="29">
        <f t="shared" si="9"/>
        <v>2.8709068465748713</v>
      </c>
    </row>
    <row r="83" spans="1:23" ht="10.5" x14ac:dyDescent="0.25">
      <c r="A83" s="23">
        <v>79</v>
      </c>
      <c r="B83" s="22" t="s">
        <v>198</v>
      </c>
      <c r="C83" s="19">
        <v>1565</v>
      </c>
      <c r="D83" s="19">
        <v>600</v>
      </c>
      <c r="E83" s="19">
        <v>160</v>
      </c>
      <c r="F83" s="19">
        <v>31</v>
      </c>
      <c r="G83" s="19">
        <v>20</v>
      </c>
      <c r="H83" s="19">
        <v>180</v>
      </c>
      <c r="I83" s="19">
        <v>61</v>
      </c>
      <c r="J83" s="19">
        <v>4</v>
      </c>
      <c r="K83" s="19">
        <v>97</v>
      </c>
      <c r="L83" s="19">
        <v>226</v>
      </c>
      <c r="M83" s="19">
        <v>668</v>
      </c>
      <c r="N83" s="19">
        <v>3598</v>
      </c>
      <c r="O83" s="19">
        <f t="shared" si="5"/>
        <v>211</v>
      </c>
      <c r="P83" s="21">
        <f t="shared" si="6"/>
        <v>7.763061074319352</v>
      </c>
      <c r="R83" s="19">
        <v>2856</v>
      </c>
      <c r="S83" s="19">
        <v>72</v>
      </c>
      <c r="T83" s="21">
        <f t="shared" si="7"/>
        <v>2.5210084033613445</v>
      </c>
      <c r="V83" s="28">
        <f t="shared" si="8"/>
        <v>139</v>
      </c>
      <c r="W83" s="29">
        <f t="shared" si="9"/>
        <v>5.2420526709580075</v>
      </c>
    </row>
    <row r="84" spans="1:23" ht="10.5" x14ac:dyDescent="0.25">
      <c r="A84" s="23">
        <v>80</v>
      </c>
      <c r="B84" s="22" t="s">
        <v>25</v>
      </c>
      <c r="C84" s="19">
        <v>776963</v>
      </c>
      <c r="D84" s="19">
        <v>866522</v>
      </c>
      <c r="E84" s="19">
        <v>498670</v>
      </c>
      <c r="F84" s="19">
        <v>49793</v>
      </c>
      <c r="G84" s="19">
        <v>11796</v>
      </c>
      <c r="H84" s="19">
        <v>107424</v>
      </c>
      <c r="I84" s="19">
        <v>18440</v>
      </c>
      <c r="J84" s="19">
        <v>3671</v>
      </c>
      <c r="K84" s="19">
        <v>43226</v>
      </c>
      <c r="L84" s="19">
        <v>130613</v>
      </c>
      <c r="M84" s="19">
        <v>302602</v>
      </c>
      <c r="N84" s="19">
        <v>2809719</v>
      </c>
      <c r="O84" s="19">
        <f t="shared" si="5"/>
        <v>157217</v>
      </c>
      <c r="P84" s="21">
        <f t="shared" si="6"/>
        <v>6.6154710383525384</v>
      </c>
      <c r="R84" s="19">
        <v>1743272</v>
      </c>
      <c r="S84" s="19">
        <v>62601</v>
      </c>
      <c r="T84" s="21">
        <f t="shared" si="7"/>
        <v>3.5910058786007006</v>
      </c>
      <c r="V84" s="28">
        <f t="shared" si="8"/>
        <v>94616</v>
      </c>
      <c r="W84" s="29">
        <f t="shared" si="9"/>
        <v>3.0244651597518377</v>
      </c>
    </row>
    <row r="87" spans="1:23" x14ac:dyDescent="0.3">
      <c r="B87" s="16"/>
    </row>
  </sheetData>
  <sheetProtection sheet="1" objects="1" scenarios="1"/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265625" defaultRowHeight="12.5" x14ac:dyDescent="0.25"/>
  <sheetData>
    <row r="1" spans="1:1" s="9" customFormat="1" ht="60" customHeight="1" x14ac:dyDescent="0.25"/>
    <row r="2" spans="1:1" x14ac:dyDescent="0.25">
      <c r="A2" s="10" t="s">
        <v>6</v>
      </c>
    </row>
    <row r="3" spans="1:1" x14ac:dyDescent="0.25">
      <c r="A3" s="11" t="s">
        <v>9</v>
      </c>
    </row>
    <row r="4" spans="1:1" x14ac:dyDescent="0.25">
      <c r="A4" s="11" t="s">
        <v>10</v>
      </c>
    </row>
    <row r="5" spans="1:1" x14ac:dyDescent="0.25">
      <c r="A5" s="10"/>
    </row>
    <row r="6" spans="1:1" x14ac:dyDescent="0.25">
      <c r="A6" s="10" t="s">
        <v>13</v>
      </c>
    </row>
    <row r="7" spans="1:1" x14ac:dyDescent="0.25">
      <c r="A7" s="10" t="s">
        <v>12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5" x14ac:dyDescent="0.25"/>
  <cols>
    <col min="1" max="1" width="18.26953125" customWidth="1"/>
  </cols>
  <sheetData>
    <row r="1" spans="1:2" ht="15.5" x14ac:dyDescent="0.35">
      <c r="A1" s="4" t="s">
        <v>0</v>
      </c>
    </row>
    <row r="2" spans="1:2" ht="26.25" customHeight="1" x14ac:dyDescent="0.25">
      <c r="A2" s="8" t="s">
        <v>5</v>
      </c>
    </row>
    <row r="3" spans="1:2" ht="13" x14ac:dyDescent="0.25">
      <c r="A3" s="7" t="s">
        <v>4</v>
      </c>
    </row>
    <row r="4" spans="1:2" ht="13" x14ac:dyDescent="0.25">
      <c r="A4" s="6" t="s">
        <v>1</v>
      </c>
    </row>
    <row r="5" spans="1:2" x14ac:dyDescent="0.25">
      <c r="A5" s="2" t="s">
        <v>2</v>
      </c>
    </row>
    <row r="6" spans="1:2" x14ac:dyDescent="0.25">
      <c r="A6" s="5" t="s">
        <v>3</v>
      </c>
    </row>
    <row r="7" spans="1:2" x14ac:dyDescent="0.25">
      <c r="A7" s="3" t="s">
        <v>7</v>
      </c>
      <c r="B7" s="1">
        <v>0.25</v>
      </c>
    </row>
    <row r="8" spans="1:2" x14ac:dyDescent="0.25">
      <c r="A8" s="3" t="s">
        <v>8</v>
      </c>
      <c r="B8" t="s">
        <v>11</v>
      </c>
    </row>
    <row r="9" spans="1:2" x14ac:dyDescent="0.25">
      <c r="A9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A1:Z88"/>
  <sheetViews>
    <sheetView showGridLines="0" showRowColHeaders="0" tabSelected="1" zoomScale="70" zoomScaleNormal="70" workbookViewId="0">
      <selection activeCell="C1" sqref="C1:Z1"/>
    </sheetView>
  </sheetViews>
  <sheetFormatPr defaultColWidth="9.08984375" defaultRowHeight="14.5" x14ac:dyDescent="0.35"/>
  <cols>
    <col min="1" max="1" width="0.6328125" style="60" customWidth="1"/>
    <col min="2" max="2" width="0.632812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37" customWidth="1"/>
    <col min="7" max="7" width="7.26953125" style="38" customWidth="1"/>
    <col min="8" max="8" width="12.08984375" style="38" customWidth="1"/>
    <col min="9" max="9" width="7.26953125" style="37" customWidth="1"/>
    <col min="10" max="15" width="9.08984375" style="33"/>
    <col min="16" max="16" width="9.08984375" style="33" hidden="1" customWidth="1"/>
    <col min="17" max="17" width="10.1796875" style="60" hidden="1" customWidth="1"/>
    <col min="18" max="18" width="5" style="33" customWidth="1"/>
    <col min="19" max="27" width="10" style="31" customWidth="1"/>
    <col min="28" max="16384" width="9.08984375" style="31"/>
  </cols>
  <sheetData>
    <row r="1" spans="1:26" ht="30.75" customHeight="1" x14ac:dyDescent="0.35">
      <c r="C1" s="64" t="s">
        <v>530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3.5" customHeight="1" x14ac:dyDescent="0.35">
      <c r="C2" s="65" t="s">
        <v>529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s="48" customFormat="1" ht="23" x14ac:dyDescent="0.5">
      <c r="A3" s="55"/>
      <c r="B3" s="59"/>
      <c r="C3" s="48" t="s">
        <v>207</v>
      </c>
      <c r="D3" s="49"/>
      <c r="E3" s="50"/>
      <c r="F3" s="49"/>
      <c r="G3" s="50"/>
      <c r="H3" s="50"/>
      <c r="I3" s="49"/>
      <c r="Q3" s="55"/>
      <c r="R3" s="48" t="s">
        <v>208</v>
      </c>
    </row>
    <row r="4" spans="1:26" ht="6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38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H6" s="39"/>
      <c r="P6" s="38">
        <v>19</v>
      </c>
      <c r="Q6" s="38"/>
      <c r="R6" s="39" t="s">
        <v>201</v>
      </c>
      <c r="S6" s="33"/>
      <c r="T6" s="33"/>
      <c r="U6" s="33"/>
      <c r="V6" s="33"/>
      <c r="W6" s="33"/>
    </row>
    <row r="7" spans="1:26" x14ac:dyDescent="0.35">
      <c r="H7" s="39"/>
      <c r="P7" s="38">
        <v>20</v>
      </c>
      <c r="Q7" s="38"/>
      <c r="R7" s="39" t="s">
        <v>202</v>
      </c>
      <c r="S7" s="33"/>
      <c r="T7" s="33"/>
      <c r="U7" s="33"/>
      <c r="V7" s="33"/>
      <c r="W7" s="33"/>
    </row>
    <row r="8" spans="1:26" x14ac:dyDescent="0.35">
      <c r="F8" s="37" t="s">
        <v>203</v>
      </c>
      <c r="G8" s="38" t="s">
        <v>204</v>
      </c>
      <c r="H8" s="39"/>
      <c r="P8" s="38">
        <v>22</v>
      </c>
      <c r="Q8" s="38"/>
      <c r="R8" s="39" t="s">
        <v>527</v>
      </c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161</v>
      </c>
      <c r="D9" s="43">
        <f>VLOOKUP($B9,'Social H 2021 &amp; 2006'!$A$5:$W$86,Municipalities!$Q$4)</f>
        <v>8.1545064377682408</v>
      </c>
      <c r="F9" s="37">
        <f>D9+0.0001*B9</f>
        <v>8.1546064377682406</v>
      </c>
      <c r="G9" s="38">
        <f>RANK(F9,F$9:F$87)</f>
        <v>25</v>
      </c>
      <c r="H9" s="39" t="str">
        <f>VLOOKUP(MATCH(B9,$G$9:$G$87,0),$B$9:$D$87,2)</f>
        <v>Yarra</v>
      </c>
      <c r="I9" s="37">
        <f>VLOOKUP(MATCH(B9,$G$9:$G$87,0),$B$9:$D$87,3)</f>
        <v>14.569846153846152</v>
      </c>
      <c r="P9" s="38">
        <v>23</v>
      </c>
      <c r="Q9" s="38"/>
      <c r="R9" s="39" t="s">
        <v>528</v>
      </c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155</v>
      </c>
      <c r="D10" s="43">
        <f>VLOOKUP($B10,'Social H 2021 &amp; 2006'!$A$5:$W$86,Municipalities!$Q$4)</f>
        <v>8.0787959274015044</v>
      </c>
      <c r="F10" s="37">
        <f t="shared" ref="F10:F73" si="0">D10+0.0001*B10</f>
        <v>8.078995927401504</v>
      </c>
      <c r="G10" s="38">
        <f t="shared" ref="G10:G73" si="1">RANK(F10,F$9:F$87)</f>
        <v>28</v>
      </c>
      <c r="H10" s="39" t="str">
        <f t="shared" ref="H10:H73" si="2">VLOOKUP(MATCH(B10,$G$9:$G$87,0),$B$9:$D$87,2)</f>
        <v>Swan Hill</v>
      </c>
      <c r="I10" s="37">
        <f t="shared" ref="I10:I73" si="3">VLOOKUP(MATCH(B10,$G$9:$G$87,0),$B$9:$D$87,3)</f>
        <v>12.17458878383629</v>
      </c>
      <c r="Q10" s="33"/>
      <c r="R10" s="60"/>
      <c r="S10" s="46">
        <v>1</v>
      </c>
      <c r="T10" s="45"/>
      <c r="U10" s="45"/>
    </row>
    <row r="11" spans="1:26" x14ac:dyDescent="0.35">
      <c r="B11" s="41">
        <v>3</v>
      </c>
      <c r="C11" s="42" t="s">
        <v>121</v>
      </c>
      <c r="D11" s="43">
        <f>VLOOKUP($B11,'Social H 2021 &amp; 2006'!$A$5:$W$86,Municipalities!$Q$4)</f>
        <v>7.9897371263953909</v>
      </c>
      <c r="F11" s="37">
        <f t="shared" si="0"/>
        <v>7.9900371263953911</v>
      </c>
      <c r="G11" s="38">
        <f t="shared" si="1"/>
        <v>29</v>
      </c>
      <c r="H11" s="39" t="str">
        <f t="shared" si="2"/>
        <v>Mildura</v>
      </c>
      <c r="I11" s="37">
        <f t="shared" si="3"/>
        <v>10.47103155911446</v>
      </c>
      <c r="P11" s="60"/>
      <c r="R11" s="60"/>
    </row>
    <row r="12" spans="1:26" x14ac:dyDescent="0.35">
      <c r="B12" s="41">
        <v>4</v>
      </c>
      <c r="C12" s="42" t="s">
        <v>122</v>
      </c>
      <c r="D12" s="43">
        <f>VLOOKUP($B12,'Social H 2021 &amp; 2006'!$A$5:$W$86,Municipalities!$Q$4)</f>
        <v>6.6358805668016192</v>
      </c>
      <c r="F12" s="37">
        <f t="shared" si="0"/>
        <v>6.6362805668016192</v>
      </c>
      <c r="G12" s="38">
        <f t="shared" si="1"/>
        <v>46</v>
      </c>
      <c r="H12" s="39" t="str">
        <f t="shared" si="2"/>
        <v>Maribyrnong</v>
      </c>
      <c r="I12" s="37">
        <f t="shared" si="3"/>
        <v>10.159820761762511</v>
      </c>
      <c r="R12" s="60"/>
      <c r="S12" s="46">
        <v>1</v>
      </c>
    </row>
    <row r="13" spans="1:26" x14ac:dyDescent="0.35">
      <c r="B13" s="41">
        <v>5</v>
      </c>
      <c r="C13" s="42" t="s">
        <v>162</v>
      </c>
      <c r="D13" s="43">
        <f>VLOOKUP($B13,'Social H 2021 &amp; 2006'!$A$5:$W$86,Municipalities!$Q$4)</f>
        <v>6.7931890741397662</v>
      </c>
      <c r="F13" s="37">
        <f t="shared" si="0"/>
        <v>6.793689074139766</v>
      </c>
      <c r="G13" s="38">
        <f t="shared" si="1"/>
        <v>45</v>
      </c>
      <c r="H13" s="39" t="str">
        <f t="shared" si="2"/>
        <v>Melbourne</v>
      </c>
      <c r="I13" s="37">
        <f t="shared" si="3"/>
        <v>9.8576138037455276</v>
      </c>
      <c r="R13" s="60"/>
    </row>
    <row r="14" spans="1:26" x14ac:dyDescent="0.35">
      <c r="B14" s="41">
        <v>6</v>
      </c>
      <c r="C14" s="42" t="s">
        <v>163</v>
      </c>
      <c r="D14" s="43">
        <f>VLOOKUP($B14,'Social H 2021 &amp; 2006'!$A$5:$W$86,Municipalities!$Q$4)</f>
        <v>5.7148228216937689</v>
      </c>
      <c r="F14" s="37">
        <f t="shared" si="0"/>
        <v>5.7154228216937693</v>
      </c>
      <c r="G14" s="38">
        <f t="shared" si="1"/>
        <v>57</v>
      </c>
      <c r="H14" s="39" t="str">
        <f t="shared" si="2"/>
        <v>Wodonga</v>
      </c>
      <c r="I14" s="37">
        <f t="shared" si="3"/>
        <v>9.8156081206928665</v>
      </c>
      <c r="R14" s="60"/>
      <c r="S14" s="46">
        <v>35</v>
      </c>
    </row>
    <row r="15" spans="1:26" x14ac:dyDescent="0.35">
      <c r="B15" s="41">
        <v>7</v>
      </c>
      <c r="C15" s="42" t="s">
        <v>123</v>
      </c>
      <c r="D15" s="43">
        <f>VLOOKUP($B15,'Social H 2021 &amp; 2006'!$A$5:$W$86,Municipalities!$Q$4)</f>
        <v>5.2236240048665668</v>
      </c>
      <c r="F15" s="37">
        <f t="shared" si="0"/>
        <v>5.2243240048665669</v>
      </c>
      <c r="G15" s="38">
        <f t="shared" si="1"/>
        <v>65</v>
      </c>
      <c r="H15" s="39" t="str">
        <f t="shared" si="2"/>
        <v>Port Phillip</v>
      </c>
      <c r="I15" s="37">
        <f t="shared" si="3"/>
        <v>9.8037207015243411</v>
      </c>
      <c r="R15" s="60"/>
    </row>
    <row r="16" spans="1:26" x14ac:dyDescent="0.35">
      <c r="B16" s="41">
        <v>8</v>
      </c>
      <c r="C16" s="42" t="s">
        <v>156</v>
      </c>
      <c r="D16" s="43">
        <f>VLOOKUP($B16,'Social H 2021 &amp; 2006'!$A$5:$W$86,Municipalities!$Q$4)</f>
        <v>8.1030997304582222</v>
      </c>
      <c r="F16" s="37">
        <f t="shared" si="0"/>
        <v>8.1038997304582221</v>
      </c>
      <c r="G16" s="38">
        <f t="shared" si="1"/>
        <v>27</v>
      </c>
      <c r="H16" s="39" t="str">
        <f t="shared" si="2"/>
        <v>Greater Shepparton</v>
      </c>
      <c r="I16" s="37">
        <f t="shared" si="3"/>
        <v>9.5080628699734646</v>
      </c>
      <c r="R16" s="63" t="str">
        <f>IF(S10=1,"Per cent of dwellings which are social housing","Number of dwellings which are social housing")</f>
        <v>Per cent of dwellings which are social housing</v>
      </c>
      <c r="S16" s="34"/>
      <c r="T16" s="34">
        <v>2006</v>
      </c>
      <c r="U16" s="34">
        <v>2021</v>
      </c>
    </row>
    <row r="17" spans="2:21" x14ac:dyDescent="0.35">
      <c r="B17" s="41">
        <v>9</v>
      </c>
      <c r="C17" s="42" t="s">
        <v>124</v>
      </c>
      <c r="D17" s="43">
        <f>VLOOKUP($B17,'Social H 2021 &amp; 2006'!$A$5:$W$86,Municipalities!$Q$4)</f>
        <v>4.6913698608248247</v>
      </c>
      <c r="F17" s="37">
        <f t="shared" si="0"/>
        <v>4.6922698608248243</v>
      </c>
      <c r="G17" s="38">
        <f t="shared" si="1"/>
        <v>69</v>
      </c>
      <c r="H17" s="39" t="str">
        <f t="shared" si="2"/>
        <v>Warrnambool</v>
      </c>
      <c r="I17" s="37">
        <f t="shared" si="3"/>
        <v>9.4515251324645568</v>
      </c>
      <c r="R17" s="63"/>
      <c r="S17" s="34" t="str">
        <f>INDEX(C9:C88,S12)</f>
        <v>Alpine</v>
      </c>
      <c r="T17" s="47">
        <f>IF(S10=1,VLOOKUP($S$12,'Social H 2021 &amp; 2006'!$A$5:$W$84,20),VLOOKUP($S$12,'Social H 2021 &amp; 2006'!$A$5:$W$84,19))</f>
        <v>2.3613746573898378</v>
      </c>
      <c r="U17" s="47">
        <f>IF(S10=1,VLOOKUP($S$12,'Social H 2021 &amp; 2006'!$A$5:$W$84,16),VLOOKUP($S$12,'Social H 2021 &amp; 2006'!$A$5:$W$84,15))</f>
        <v>8.1545064377682408</v>
      </c>
    </row>
    <row r="18" spans="2:21" x14ac:dyDescent="0.35">
      <c r="B18" s="41">
        <v>10</v>
      </c>
      <c r="C18" s="42" t="s">
        <v>125</v>
      </c>
      <c r="D18" s="43">
        <f>VLOOKUP($B18,'Social H 2021 &amp; 2006'!$A$5:$W$86,Municipalities!$Q$4)</f>
        <v>7.7619252119419127</v>
      </c>
      <c r="F18" s="37">
        <f t="shared" si="0"/>
        <v>7.762925211941913</v>
      </c>
      <c r="G18" s="38">
        <f t="shared" si="1"/>
        <v>33</v>
      </c>
      <c r="H18" s="39" t="str">
        <f t="shared" si="2"/>
        <v>Central Goldfields</v>
      </c>
      <c r="I18" s="37">
        <f t="shared" si="3"/>
        <v>9.4502020024591591</v>
      </c>
      <c r="R18" s="63"/>
      <c r="S18" s="34" t="str">
        <f>INDEX(C9:C88,S14)</f>
        <v>Kingston</v>
      </c>
      <c r="T18" s="47">
        <f>IF(S10=1,VLOOKUP($S$14,'Social H 2021 &amp; 2006'!$A$5:$W$84,20),VLOOKUP($S$14,'Social H 2021 &amp; 2006'!$A$5:$W$84,19))</f>
        <v>2.1835033187631536</v>
      </c>
      <c r="U18" s="47">
        <f>IF(S10=1,VLOOKUP($S$14,'Social H 2021 &amp; 2006'!$A$5:$W$84,16),VLOOKUP($S$14,'Social H 2021 &amp; 2006'!$A$5:$W$84,15))</f>
        <v>5.067539639237471</v>
      </c>
    </row>
    <row r="19" spans="2:21" x14ac:dyDescent="0.35">
      <c r="B19" s="41">
        <v>11</v>
      </c>
      <c r="C19" s="42" t="s">
        <v>164</v>
      </c>
      <c r="D19" s="43">
        <f>VLOOKUP($B19,'Social H 2021 &amp; 2006'!$A$5:$W$86,Municipalities!$Q$4)</f>
        <v>9.3922651933701662</v>
      </c>
      <c r="F19" s="37">
        <f t="shared" si="0"/>
        <v>9.3933651933701654</v>
      </c>
      <c r="G19" s="38">
        <f t="shared" si="1"/>
        <v>11</v>
      </c>
      <c r="H19" s="39" t="str">
        <f t="shared" si="2"/>
        <v>Buloke</v>
      </c>
      <c r="I19" s="37">
        <f t="shared" si="3"/>
        <v>9.3922651933701662</v>
      </c>
      <c r="R19" s="63"/>
    </row>
    <row r="20" spans="2:21" ht="15" customHeight="1" x14ac:dyDescent="0.35">
      <c r="B20" s="41">
        <v>12</v>
      </c>
      <c r="C20" s="42" t="s">
        <v>165</v>
      </c>
      <c r="D20" s="43">
        <f>VLOOKUP($B20,'Social H 2021 &amp; 2006'!$A$5:$W$86,Municipalities!$Q$4)</f>
        <v>9.2691741400080314</v>
      </c>
      <c r="F20" s="37">
        <f t="shared" si="0"/>
        <v>9.2703741400080322</v>
      </c>
      <c r="G20" s="38">
        <f t="shared" si="1"/>
        <v>12</v>
      </c>
      <c r="H20" s="39" t="str">
        <f t="shared" si="2"/>
        <v>Campaspe</v>
      </c>
      <c r="I20" s="37">
        <f t="shared" si="3"/>
        <v>9.2691741400080314</v>
      </c>
      <c r="R20" s="63"/>
    </row>
    <row r="21" spans="2:21" x14ac:dyDescent="0.35">
      <c r="B21" s="41">
        <v>13</v>
      </c>
      <c r="C21" s="42" t="s">
        <v>166</v>
      </c>
      <c r="D21" s="43">
        <f>VLOOKUP($B21,'Social H 2021 &amp; 2006'!$A$5:$W$86,Municipalities!$Q$4)</f>
        <v>4.0239704194823407</v>
      </c>
      <c r="F21" s="37">
        <f t="shared" si="0"/>
        <v>4.0252704194823403</v>
      </c>
      <c r="G21" s="38">
        <f t="shared" si="1"/>
        <v>75</v>
      </c>
      <c r="H21" s="39" t="str">
        <f t="shared" si="2"/>
        <v>Southern Grampians</v>
      </c>
      <c r="I21" s="37">
        <f t="shared" si="3"/>
        <v>8.9259584430787235</v>
      </c>
      <c r="R21" s="63"/>
    </row>
    <row r="22" spans="2:21" x14ac:dyDescent="0.35">
      <c r="B22" s="41">
        <v>14</v>
      </c>
      <c r="C22" s="42" t="s">
        <v>126</v>
      </c>
      <c r="D22" s="43">
        <f>VLOOKUP($B22,'Social H 2021 &amp; 2006'!$A$5:$W$86,Municipalities!$Q$4)</f>
        <v>4.6574951121744794</v>
      </c>
      <c r="F22" s="37">
        <f t="shared" si="0"/>
        <v>4.6588951121744797</v>
      </c>
      <c r="G22" s="38">
        <f t="shared" si="1"/>
        <v>70</v>
      </c>
      <c r="H22" s="39" t="str">
        <f t="shared" si="2"/>
        <v>Greater Dandenong</v>
      </c>
      <c r="I22" s="37">
        <f t="shared" si="3"/>
        <v>8.9106578456585339</v>
      </c>
      <c r="R22" s="63"/>
    </row>
    <row r="23" spans="2:21" x14ac:dyDescent="0.35">
      <c r="B23" s="41">
        <v>15</v>
      </c>
      <c r="C23" s="42" t="s">
        <v>167</v>
      </c>
      <c r="D23" s="43">
        <f>VLOOKUP($B23,'Social H 2021 &amp; 2006'!$A$5:$W$86,Municipalities!$Q$4)</f>
        <v>9.4502020024591591</v>
      </c>
      <c r="F23" s="37">
        <f t="shared" si="0"/>
        <v>9.4517020024591591</v>
      </c>
      <c r="G23" s="38">
        <f t="shared" si="1"/>
        <v>10</v>
      </c>
      <c r="H23" s="39" t="str">
        <f t="shared" si="2"/>
        <v>Glenelg</v>
      </c>
      <c r="I23" s="37">
        <f t="shared" si="3"/>
        <v>8.8120263994133463</v>
      </c>
      <c r="R23" s="63"/>
    </row>
    <row r="24" spans="2:21" x14ac:dyDescent="0.35">
      <c r="B24" s="41">
        <v>16</v>
      </c>
      <c r="C24" s="42" t="s">
        <v>168</v>
      </c>
      <c r="D24" s="43">
        <f>VLOOKUP($B24,'Social H 2021 &amp; 2006'!$A$5:$W$86,Municipalities!$Q$4)</f>
        <v>8.4878266696448517</v>
      </c>
      <c r="F24" s="37">
        <f t="shared" si="0"/>
        <v>8.4894266696448515</v>
      </c>
      <c r="G24" s="38">
        <f t="shared" si="1"/>
        <v>20</v>
      </c>
      <c r="H24" s="39" t="str">
        <f t="shared" si="2"/>
        <v>Latrobe</v>
      </c>
      <c r="I24" s="37">
        <f t="shared" si="3"/>
        <v>8.7434762502477383</v>
      </c>
      <c r="R24" s="63"/>
    </row>
    <row r="25" spans="2:21" x14ac:dyDescent="0.35">
      <c r="B25" s="41">
        <v>17</v>
      </c>
      <c r="C25" s="42" t="s">
        <v>169</v>
      </c>
      <c r="D25" s="43">
        <f>VLOOKUP($B25,'Social H 2021 &amp; 2006'!$A$5:$W$86,Municipalities!$Q$4)</f>
        <v>8.6333227142402027</v>
      </c>
      <c r="F25" s="37">
        <f t="shared" si="0"/>
        <v>8.6350227142402023</v>
      </c>
      <c r="G25" s="38">
        <f t="shared" si="1"/>
        <v>19</v>
      </c>
      <c r="H25" s="39" t="str">
        <f t="shared" si="2"/>
        <v>Wangaratta</v>
      </c>
      <c r="I25" s="37">
        <f t="shared" si="3"/>
        <v>8.6691296503136002</v>
      </c>
      <c r="R25" s="63"/>
    </row>
    <row r="26" spans="2:21" x14ac:dyDescent="0.35">
      <c r="B26" s="41">
        <v>18</v>
      </c>
      <c r="C26" s="42" t="s">
        <v>127</v>
      </c>
      <c r="D26" s="43">
        <f>VLOOKUP($B26,'Social H 2021 &amp; 2006'!$A$5:$W$86,Municipalities!$Q$4)</f>
        <v>8.6427287831010755</v>
      </c>
      <c r="F26" s="37">
        <f t="shared" si="0"/>
        <v>8.6445287831010749</v>
      </c>
      <c r="G26" s="38">
        <f t="shared" si="1"/>
        <v>18</v>
      </c>
      <c r="H26" s="39" t="str">
        <f t="shared" si="2"/>
        <v>Darebin</v>
      </c>
      <c r="I26" s="37">
        <f t="shared" si="3"/>
        <v>8.6427287831010755</v>
      </c>
      <c r="R26" s="63"/>
    </row>
    <row r="27" spans="2:21" x14ac:dyDescent="0.35">
      <c r="B27" s="41">
        <v>19</v>
      </c>
      <c r="C27" s="42" t="s">
        <v>170</v>
      </c>
      <c r="D27" s="43">
        <f>VLOOKUP($B27,'Social H 2021 &amp; 2006'!$A$5:$W$86,Municipalities!$Q$4)</f>
        <v>7.6581351910747637</v>
      </c>
      <c r="F27" s="37">
        <f t="shared" si="0"/>
        <v>7.6600351910747637</v>
      </c>
      <c r="G27" s="38">
        <f t="shared" si="1"/>
        <v>35</v>
      </c>
      <c r="H27" s="39" t="str">
        <f t="shared" si="2"/>
        <v>Corangamite</v>
      </c>
      <c r="I27" s="37">
        <f t="shared" si="3"/>
        <v>8.6333227142402027</v>
      </c>
      <c r="R27" s="63"/>
    </row>
    <row r="28" spans="2:21" x14ac:dyDescent="0.35">
      <c r="B28" s="41">
        <v>20</v>
      </c>
      <c r="C28" s="42" t="s">
        <v>128</v>
      </c>
      <c r="D28" s="43">
        <f>VLOOKUP($B28,'Social H 2021 &amp; 2006'!$A$5:$W$86,Municipalities!$Q$4)</f>
        <v>6.4195040252745379</v>
      </c>
      <c r="F28" s="37">
        <f t="shared" si="0"/>
        <v>6.4215040252745377</v>
      </c>
      <c r="G28" s="38">
        <f t="shared" si="1"/>
        <v>49</v>
      </c>
      <c r="H28" s="39" t="str">
        <f t="shared" si="2"/>
        <v>Colac-Otway</v>
      </c>
      <c r="I28" s="37">
        <f t="shared" si="3"/>
        <v>8.4878266696448517</v>
      </c>
      <c r="R28" s="63"/>
    </row>
    <row r="29" spans="2:21" x14ac:dyDescent="0.35">
      <c r="B29" s="41">
        <v>21</v>
      </c>
      <c r="C29" s="42" t="s">
        <v>171</v>
      </c>
      <c r="D29" s="43">
        <f>VLOOKUP($B29,'Social H 2021 &amp; 2006'!$A$5:$W$86,Municipalities!$Q$4)</f>
        <v>8.279069767441861</v>
      </c>
      <c r="F29" s="37">
        <f t="shared" si="0"/>
        <v>8.2811697674418614</v>
      </c>
      <c r="G29" s="38">
        <f t="shared" si="1"/>
        <v>23</v>
      </c>
      <c r="H29" s="39" t="str">
        <f t="shared" si="2"/>
        <v>West Wimmera</v>
      </c>
      <c r="I29" s="37">
        <f t="shared" si="3"/>
        <v>8.4807809640024399</v>
      </c>
      <c r="R29" s="63"/>
    </row>
    <row r="30" spans="2:21" x14ac:dyDescent="0.35">
      <c r="B30" s="41">
        <v>22</v>
      </c>
      <c r="C30" s="42" t="s">
        <v>129</v>
      </c>
      <c r="D30" s="43">
        <f>VLOOKUP($B30,'Social H 2021 &amp; 2006'!$A$5:$W$86,Municipalities!$Q$4)</f>
        <v>5.6064231956438801</v>
      </c>
      <c r="F30" s="37">
        <f t="shared" si="0"/>
        <v>5.6086231956438803</v>
      </c>
      <c r="G30" s="38">
        <f t="shared" si="1"/>
        <v>58</v>
      </c>
      <c r="H30" s="39" t="str">
        <f t="shared" si="2"/>
        <v>Greater Bendigo</v>
      </c>
      <c r="I30" s="37">
        <f t="shared" si="3"/>
        <v>8.4500053931614705</v>
      </c>
      <c r="R30" s="63"/>
    </row>
    <row r="31" spans="2:21" x14ac:dyDescent="0.35">
      <c r="B31" s="41">
        <v>23</v>
      </c>
      <c r="C31" s="42" t="s">
        <v>172</v>
      </c>
      <c r="D31" s="43">
        <f>VLOOKUP($B31,'Social H 2021 &amp; 2006'!$A$5:$W$86,Municipalities!$Q$4)</f>
        <v>8.8120263994133463</v>
      </c>
      <c r="F31" s="37">
        <f t="shared" si="0"/>
        <v>8.8143263994133463</v>
      </c>
      <c r="G31" s="38">
        <f t="shared" si="1"/>
        <v>15</v>
      </c>
      <c r="H31" s="39" t="str">
        <f t="shared" si="2"/>
        <v>Gannawarra</v>
      </c>
      <c r="I31" s="37">
        <f t="shared" si="3"/>
        <v>8.279069767441861</v>
      </c>
      <c r="R31" s="63"/>
    </row>
    <row r="32" spans="2:21" x14ac:dyDescent="0.35">
      <c r="B32" s="41">
        <v>24</v>
      </c>
      <c r="C32" s="42" t="s">
        <v>173</v>
      </c>
      <c r="D32" s="43">
        <f>VLOOKUP($B32,'Social H 2021 &amp; 2006'!$A$5:$W$86,Municipalities!$Q$4)</f>
        <v>2.6277372262773722</v>
      </c>
      <c r="F32" s="37">
        <f t="shared" si="0"/>
        <v>2.6301372262773723</v>
      </c>
      <c r="G32" s="38">
        <f t="shared" si="1"/>
        <v>79</v>
      </c>
      <c r="H32" s="39" t="str">
        <f t="shared" si="2"/>
        <v>Towong</v>
      </c>
      <c r="I32" s="37">
        <f t="shared" si="3"/>
        <v>8.2431307243963357</v>
      </c>
      <c r="R32" s="63"/>
    </row>
    <row r="33" spans="2:18" x14ac:dyDescent="0.35">
      <c r="B33" s="41">
        <v>25</v>
      </c>
      <c r="C33" s="42" t="s">
        <v>130</v>
      </c>
      <c r="D33" s="43">
        <f>VLOOKUP($B33,'Social H 2021 &amp; 2006'!$A$5:$W$86,Municipalities!$Q$4)</f>
        <v>8.4500053931614705</v>
      </c>
      <c r="F33" s="37">
        <f t="shared" si="0"/>
        <v>8.45250539316147</v>
      </c>
      <c r="G33" s="38">
        <f t="shared" si="1"/>
        <v>22</v>
      </c>
      <c r="H33" s="39" t="str">
        <f t="shared" si="2"/>
        <v>Alpine</v>
      </c>
      <c r="I33" s="37">
        <f t="shared" si="3"/>
        <v>8.1545064377682408</v>
      </c>
      <c r="R33" s="63"/>
    </row>
    <row r="34" spans="2:18" x14ac:dyDescent="0.35">
      <c r="B34" s="41">
        <v>26</v>
      </c>
      <c r="C34" s="42" t="s">
        <v>131</v>
      </c>
      <c r="D34" s="43">
        <f>VLOOKUP($B34,'Social H 2021 &amp; 2006'!$A$5:$W$86,Municipalities!$Q$4)</f>
        <v>8.9106578456585339</v>
      </c>
      <c r="F34" s="37">
        <f t="shared" si="0"/>
        <v>8.9132578456585332</v>
      </c>
      <c r="G34" s="38">
        <f t="shared" si="1"/>
        <v>14</v>
      </c>
      <c r="H34" s="39" t="str">
        <f t="shared" si="2"/>
        <v>Horsham</v>
      </c>
      <c r="I34" s="37">
        <f t="shared" si="3"/>
        <v>8.1090953366613903</v>
      </c>
      <c r="R34" s="63"/>
    </row>
    <row r="35" spans="2:18" x14ac:dyDescent="0.35">
      <c r="B35" s="41">
        <v>27</v>
      </c>
      <c r="C35" s="42" t="s">
        <v>132</v>
      </c>
      <c r="D35" s="43">
        <f>VLOOKUP($B35,'Social H 2021 &amp; 2006'!$A$5:$W$86,Municipalities!$Q$4)</f>
        <v>6.9852014197327339</v>
      </c>
      <c r="F35" s="37">
        <f t="shared" si="0"/>
        <v>6.9879014197327338</v>
      </c>
      <c r="G35" s="38">
        <f t="shared" si="1"/>
        <v>42</v>
      </c>
      <c r="H35" s="39" t="str">
        <f t="shared" si="2"/>
        <v>Benalla</v>
      </c>
      <c r="I35" s="37">
        <f t="shared" si="3"/>
        <v>8.1030997304582222</v>
      </c>
      <c r="R35" s="63"/>
    </row>
    <row r="36" spans="2:18" x14ac:dyDescent="0.35">
      <c r="B36" s="41">
        <v>28</v>
      </c>
      <c r="C36" s="42" t="s">
        <v>133</v>
      </c>
      <c r="D36" s="43">
        <f>VLOOKUP($B36,'Social H 2021 &amp; 2006'!$A$5:$W$86,Municipalities!$Q$4)</f>
        <v>9.5080628699734646</v>
      </c>
      <c r="F36" s="37">
        <f t="shared" si="0"/>
        <v>9.5108628699734652</v>
      </c>
      <c r="G36" s="38">
        <f t="shared" si="1"/>
        <v>8</v>
      </c>
      <c r="H36" s="39" t="str">
        <f t="shared" si="2"/>
        <v>Ararat</v>
      </c>
      <c r="I36" s="37">
        <f t="shared" si="3"/>
        <v>8.0787959274015044</v>
      </c>
    </row>
    <row r="37" spans="2:18" x14ac:dyDescent="0.35">
      <c r="B37" s="41">
        <v>29</v>
      </c>
      <c r="C37" s="42" t="s">
        <v>174</v>
      </c>
      <c r="D37" s="43">
        <f>VLOOKUP($B37,'Social H 2021 &amp; 2006'!$A$5:$W$86,Municipalities!$Q$4)</f>
        <v>7.2285672979615443</v>
      </c>
      <c r="F37" s="37">
        <f t="shared" si="0"/>
        <v>7.2314672979615446</v>
      </c>
      <c r="G37" s="38">
        <f t="shared" si="1"/>
        <v>39</v>
      </c>
      <c r="H37" s="39" t="str">
        <f t="shared" si="2"/>
        <v>Ballarat</v>
      </c>
      <c r="I37" s="37">
        <f t="shared" si="3"/>
        <v>7.9897371263953909</v>
      </c>
    </row>
    <row r="38" spans="2:18" x14ac:dyDescent="0.35">
      <c r="B38" s="41">
        <v>30</v>
      </c>
      <c r="C38" s="42" t="s">
        <v>175</v>
      </c>
      <c r="D38" s="43">
        <f>VLOOKUP($B38,'Social H 2021 &amp; 2006'!$A$5:$W$86,Municipalities!$Q$4)</f>
        <v>6.9037656903765692</v>
      </c>
      <c r="F38" s="37">
        <f t="shared" si="0"/>
        <v>6.9067656903765693</v>
      </c>
      <c r="G38" s="38">
        <f t="shared" si="1"/>
        <v>43</v>
      </c>
      <c r="H38" s="39" t="str">
        <f t="shared" si="2"/>
        <v>Northern Grampians</v>
      </c>
      <c r="I38" s="37">
        <f t="shared" si="3"/>
        <v>7.9626244160065003</v>
      </c>
    </row>
    <row r="39" spans="2:18" x14ac:dyDescent="0.35">
      <c r="B39" s="41">
        <v>31</v>
      </c>
      <c r="C39" s="42" t="s">
        <v>134</v>
      </c>
      <c r="D39" s="43">
        <f>VLOOKUP($B39,'Social H 2021 &amp; 2006'!$A$5:$W$86,Municipalities!$Q$4)</f>
        <v>6.3270933101146429</v>
      </c>
      <c r="F39" s="37">
        <f t="shared" si="0"/>
        <v>6.3301933101146428</v>
      </c>
      <c r="G39" s="38">
        <f t="shared" si="1"/>
        <v>51</v>
      </c>
      <c r="H39" s="39" t="str">
        <f t="shared" si="2"/>
        <v>Moira</v>
      </c>
      <c r="I39" s="37">
        <f t="shared" si="3"/>
        <v>7.8454530116416397</v>
      </c>
    </row>
    <row r="40" spans="2:18" x14ac:dyDescent="0.35">
      <c r="B40" s="41">
        <v>32</v>
      </c>
      <c r="C40" s="42" t="s">
        <v>157</v>
      </c>
      <c r="D40" s="43">
        <f>VLOOKUP($B40,'Social H 2021 &amp; 2006'!$A$5:$W$86,Municipalities!$Q$4)</f>
        <v>8.1090953366613903</v>
      </c>
      <c r="F40" s="37">
        <f t="shared" si="0"/>
        <v>8.1122953366613899</v>
      </c>
      <c r="G40" s="38">
        <f t="shared" si="1"/>
        <v>26</v>
      </c>
      <c r="H40" s="39" t="str">
        <f t="shared" si="2"/>
        <v>Yarriambiack</v>
      </c>
      <c r="I40" s="37">
        <f t="shared" si="3"/>
        <v>7.763061074319352</v>
      </c>
    </row>
    <row r="41" spans="2:18" x14ac:dyDescent="0.35">
      <c r="B41" s="41">
        <v>33</v>
      </c>
      <c r="C41" s="42" t="s">
        <v>135</v>
      </c>
      <c r="D41" s="43">
        <f>VLOOKUP($B41,'Social H 2021 &amp; 2006'!$A$5:$W$86,Municipalities!$Q$4)</f>
        <v>6.2001392086523532</v>
      </c>
      <c r="F41" s="37">
        <f t="shared" si="0"/>
        <v>6.2034392086523535</v>
      </c>
      <c r="G41" s="38">
        <f t="shared" si="1"/>
        <v>52</v>
      </c>
      <c r="H41" s="39" t="str">
        <f t="shared" si="2"/>
        <v>Brimbank</v>
      </c>
      <c r="I41" s="37">
        <f t="shared" si="3"/>
        <v>7.7619252119419127</v>
      </c>
    </row>
    <row r="42" spans="2:18" x14ac:dyDescent="0.35">
      <c r="B42" s="41">
        <v>34</v>
      </c>
      <c r="C42" s="42" t="s">
        <v>176</v>
      </c>
      <c r="D42" s="43">
        <f>VLOOKUP($B42,'Social H 2021 &amp; 2006'!$A$5:$W$86,Municipalities!$Q$4)</f>
        <v>6.4496501369029513</v>
      </c>
      <c r="F42" s="37">
        <f t="shared" si="0"/>
        <v>6.4530501369029514</v>
      </c>
      <c r="G42" s="38">
        <f t="shared" si="1"/>
        <v>48</v>
      </c>
      <c r="H42" s="39" t="str">
        <f t="shared" si="2"/>
        <v>Stonnington</v>
      </c>
      <c r="I42" s="37">
        <f t="shared" si="3"/>
        <v>7.6967053442872873</v>
      </c>
    </row>
    <row r="43" spans="2:18" x14ac:dyDescent="0.35">
      <c r="B43" s="41">
        <v>35</v>
      </c>
      <c r="C43" s="42" t="s">
        <v>136</v>
      </c>
      <c r="D43" s="43">
        <f>VLOOKUP($B43,'Social H 2021 &amp; 2006'!$A$5:$W$86,Municipalities!$Q$4)</f>
        <v>5.067539639237471</v>
      </c>
      <c r="F43" s="37">
        <f t="shared" si="0"/>
        <v>5.0710396392374708</v>
      </c>
      <c r="G43" s="38">
        <f t="shared" si="1"/>
        <v>66</v>
      </c>
      <c r="H43" s="39" t="str">
        <f t="shared" si="2"/>
        <v>East Gippsland</v>
      </c>
      <c r="I43" s="37">
        <f t="shared" si="3"/>
        <v>7.6581351910747637</v>
      </c>
    </row>
    <row r="44" spans="2:18" x14ac:dyDescent="0.35">
      <c r="B44" s="41">
        <v>36</v>
      </c>
      <c r="C44" s="42" t="s">
        <v>137</v>
      </c>
      <c r="D44" s="43">
        <f>VLOOKUP($B44,'Social H 2021 &amp; 2006'!$A$5:$W$86,Municipalities!$Q$4)</f>
        <v>4.7287093942054437</v>
      </c>
      <c r="F44" s="37">
        <f t="shared" si="0"/>
        <v>4.7323093942054433</v>
      </c>
      <c r="G44" s="38">
        <f t="shared" si="1"/>
        <v>68</v>
      </c>
      <c r="H44" s="39" t="str">
        <f t="shared" si="2"/>
        <v>Moonee Valley</v>
      </c>
      <c r="I44" s="37">
        <f t="shared" si="3"/>
        <v>7.5440737156561619</v>
      </c>
    </row>
    <row r="45" spans="2:18" x14ac:dyDescent="0.35">
      <c r="B45" s="41">
        <v>37</v>
      </c>
      <c r="C45" s="42" t="s">
        <v>138</v>
      </c>
      <c r="D45" s="43">
        <f>VLOOKUP($B45,'Social H 2021 &amp; 2006'!$A$5:$W$86,Municipalities!$Q$4)</f>
        <v>8.7434762502477383</v>
      </c>
      <c r="F45" s="37">
        <f t="shared" si="0"/>
        <v>8.7471762502477386</v>
      </c>
      <c r="G45" s="38">
        <f t="shared" si="1"/>
        <v>16</v>
      </c>
      <c r="H45" s="39" t="str">
        <f t="shared" si="2"/>
        <v>Moreland</v>
      </c>
      <c r="I45" s="37">
        <f t="shared" si="3"/>
        <v>7.4762335562905067</v>
      </c>
    </row>
    <row r="46" spans="2:18" x14ac:dyDescent="0.35">
      <c r="B46" s="41">
        <v>38</v>
      </c>
      <c r="C46" s="42" t="s">
        <v>177</v>
      </c>
      <c r="D46" s="43">
        <f>VLOOKUP($B46,'Social H 2021 &amp; 2006'!$A$5:$W$86,Municipalities!$Q$4)</f>
        <v>7.476017201455508</v>
      </c>
      <c r="F46" s="37">
        <f t="shared" si="0"/>
        <v>7.479817201455508</v>
      </c>
      <c r="G46" s="38">
        <f t="shared" si="1"/>
        <v>38</v>
      </c>
      <c r="H46" s="39" t="str">
        <f t="shared" si="2"/>
        <v>Loddon</v>
      </c>
      <c r="I46" s="37">
        <f t="shared" si="3"/>
        <v>7.476017201455508</v>
      </c>
    </row>
    <row r="47" spans="2:18" x14ac:dyDescent="0.35">
      <c r="B47" s="41">
        <v>39</v>
      </c>
      <c r="C47" s="42" t="s">
        <v>178</v>
      </c>
      <c r="D47" s="43">
        <f>VLOOKUP($B47,'Social H 2021 &amp; 2006'!$A$5:$W$86,Municipalities!$Q$4)</f>
        <v>4.5941297231315543</v>
      </c>
      <c r="F47" s="37">
        <f t="shared" si="0"/>
        <v>4.5980297231315541</v>
      </c>
      <c r="G47" s="38">
        <f t="shared" si="1"/>
        <v>71</v>
      </c>
      <c r="H47" s="39" t="str">
        <f t="shared" si="2"/>
        <v>Hepburn</v>
      </c>
      <c r="I47" s="37">
        <f t="shared" si="3"/>
        <v>7.2285672979615443</v>
      </c>
    </row>
    <row r="48" spans="2:18" x14ac:dyDescent="0.35">
      <c r="B48" s="41">
        <v>40</v>
      </c>
      <c r="C48" s="42" t="s">
        <v>139</v>
      </c>
      <c r="D48" s="43">
        <f>VLOOKUP($B48,'Social H 2021 &amp; 2006'!$A$5:$W$86,Municipalities!$Q$4)</f>
        <v>3.582224227385518</v>
      </c>
      <c r="F48" s="37">
        <f t="shared" si="0"/>
        <v>3.586224227385518</v>
      </c>
      <c r="G48" s="38">
        <f t="shared" si="1"/>
        <v>77</v>
      </c>
      <c r="H48" s="39" t="str">
        <f t="shared" si="2"/>
        <v>Moyne</v>
      </c>
      <c r="I48" s="37">
        <f t="shared" si="3"/>
        <v>7.2073474470734737</v>
      </c>
    </row>
    <row r="49" spans="2:9" x14ac:dyDescent="0.35">
      <c r="B49" s="41">
        <v>41</v>
      </c>
      <c r="C49" s="42" t="s">
        <v>179</v>
      </c>
      <c r="D49" s="43">
        <f>VLOOKUP($B49,'Social H 2021 &amp; 2006'!$A$5:$W$86,Municipalities!$Q$4)</f>
        <v>6.3673262303399287</v>
      </c>
      <c r="F49" s="37">
        <f t="shared" si="0"/>
        <v>6.3714262303399289</v>
      </c>
      <c r="G49" s="38">
        <f t="shared" si="1"/>
        <v>50</v>
      </c>
      <c r="H49" s="39" t="str">
        <f t="shared" si="2"/>
        <v>Mount Alexander</v>
      </c>
      <c r="I49" s="37">
        <f t="shared" si="3"/>
        <v>7.0689039628704027</v>
      </c>
    </row>
    <row r="50" spans="2:9" x14ac:dyDescent="0.35">
      <c r="B50" s="41">
        <v>42</v>
      </c>
      <c r="C50" s="42" t="s">
        <v>140</v>
      </c>
      <c r="D50" s="43">
        <f>VLOOKUP($B50,'Social H 2021 &amp; 2006'!$A$5:$W$86,Municipalities!$Q$4)</f>
        <v>10.159820761762511</v>
      </c>
      <c r="F50" s="37">
        <f t="shared" si="0"/>
        <v>10.164020761762512</v>
      </c>
      <c r="G50" s="38">
        <f t="shared" si="1"/>
        <v>4</v>
      </c>
      <c r="H50" s="39" t="str">
        <f t="shared" si="2"/>
        <v>Greater Geelong</v>
      </c>
      <c r="I50" s="37">
        <f t="shared" si="3"/>
        <v>6.9852014197327339</v>
      </c>
    </row>
    <row r="51" spans="2:9" x14ac:dyDescent="0.35">
      <c r="B51" s="41">
        <v>43</v>
      </c>
      <c r="C51" s="42" t="s">
        <v>141</v>
      </c>
      <c r="D51" s="43">
        <f>VLOOKUP($B51,'Social H 2021 &amp; 2006'!$A$5:$W$86,Municipalities!$Q$4)</f>
        <v>5.4222222222222216</v>
      </c>
      <c r="F51" s="37">
        <f t="shared" si="0"/>
        <v>5.4265222222222214</v>
      </c>
      <c r="G51" s="38">
        <f t="shared" si="1"/>
        <v>61</v>
      </c>
      <c r="H51" s="39" t="str">
        <f t="shared" si="2"/>
        <v>Hindmarsh</v>
      </c>
      <c r="I51" s="37">
        <f t="shared" si="3"/>
        <v>6.9037656903765692</v>
      </c>
    </row>
    <row r="52" spans="2:9" x14ac:dyDescent="0.35">
      <c r="B52" s="41">
        <v>44</v>
      </c>
      <c r="C52" s="42" t="s">
        <v>142</v>
      </c>
      <c r="D52" s="43">
        <f>VLOOKUP($B52,'Social H 2021 &amp; 2006'!$A$5:$W$86,Municipalities!$Q$4)</f>
        <v>9.8576138037455276</v>
      </c>
      <c r="F52" s="37">
        <f t="shared" si="0"/>
        <v>9.8620138037455281</v>
      </c>
      <c r="G52" s="38">
        <f t="shared" si="1"/>
        <v>5</v>
      </c>
      <c r="H52" s="39" t="str">
        <f t="shared" si="2"/>
        <v>Pyrenees</v>
      </c>
      <c r="I52" s="37">
        <f t="shared" si="3"/>
        <v>6.8710003368137418</v>
      </c>
    </row>
    <row r="53" spans="2:9" x14ac:dyDescent="0.35">
      <c r="B53" s="41">
        <v>45</v>
      </c>
      <c r="C53" s="42" t="s">
        <v>143</v>
      </c>
      <c r="D53" s="43">
        <f>VLOOKUP($B53,'Social H 2021 &amp; 2006'!$A$5:$W$86,Municipalities!$Q$4)</f>
        <v>3.9122648302346623</v>
      </c>
      <c r="F53" s="37">
        <f t="shared" si="0"/>
        <v>3.9167648302346625</v>
      </c>
      <c r="G53" s="38">
        <f t="shared" si="1"/>
        <v>76</v>
      </c>
      <c r="H53" s="39" t="str">
        <f t="shared" si="2"/>
        <v>Bass Coast</v>
      </c>
      <c r="I53" s="37">
        <f t="shared" si="3"/>
        <v>6.7931890741397662</v>
      </c>
    </row>
    <row r="54" spans="2:9" x14ac:dyDescent="0.35">
      <c r="B54" s="41">
        <v>46</v>
      </c>
      <c r="C54" s="42" t="s">
        <v>158</v>
      </c>
      <c r="D54" s="43">
        <f>VLOOKUP($B54,'Social H 2021 &amp; 2006'!$A$5:$W$86,Municipalities!$Q$4)</f>
        <v>10.47103155911446</v>
      </c>
      <c r="F54" s="37">
        <f t="shared" si="0"/>
        <v>10.47563155911446</v>
      </c>
      <c r="G54" s="38">
        <f t="shared" si="1"/>
        <v>3</v>
      </c>
      <c r="H54" s="39" t="str">
        <f t="shared" si="2"/>
        <v>Banyule</v>
      </c>
      <c r="I54" s="37">
        <f t="shared" si="3"/>
        <v>6.6358805668016192</v>
      </c>
    </row>
    <row r="55" spans="2:9" x14ac:dyDescent="0.35">
      <c r="B55" s="41">
        <v>47</v>
      </c>
      <c r="C55" s="42" t="s">
        <v>180</v>
      </c>
      <c r="D55" s="43">
        <f>VLOOKUP($B55,'Social H 2021 &amp; 2006'!$A$5:$W$86,Municipalities!$Q$4)</f>
        <v>5.5722625154785073</v>
      </c>
      <c r="F55" s="37">
        <f t="shared" si="0"/>
        <v>5.576962515478507</v>
      </c>
      <c r="G55" s="38">
        <f t="shared" si="1"/>
        <v>59</v>
      </c>
      <c r="H55" s="39" t="str">
        <f t="shared" si="2"/>
        <v>Wellington</v>
      </c>
      <c r="I55" s="37">
        <f t="shared" si="3"/>
        <v>6.5083703450632049</v>
      </c>
    </row>
    <row r="56" spans="2:9" x14ac:dyDescent="0.35">
      <c r="B56" s="41">
        <v>48</v>
      </c>
      <c r="C56" s="42" t="s">
        <v>181</v>
      </c>
      <c r="D56" s="43">
        <f>VLOOKUP($B56,'Social H 2021 &amp; 2006'!$A$5:$W$86,Municipalities!$Q$4)</f>
        <v>7.8454530116416397</v>
      </c>
      <c r="F56" s="37">
        <f t="shared" si="0"/>
        <v>7.85025301164164</v>
      </c>
      <c r="G56" s="38">
        <f t="shared" si="1"/>
        <v>31</v>
      </c>
      <c r="H56" s="39" t="str">
        <f t="shared" si="2"/>
        <v>Indigo</v>
      </c>
      <c r="I56" s="37">
        <f t="shared" si="3"/>
        <v>6.4496501369029513</v>
      </c>
    </row>
    <row r="57" spans="2:9" x14ac:dyDescent="0.35">
      <c r="B57" s="41">
        <v>49</v>
      </c>
      <c r="C57" s="42" t="s">
        <v>144</v>
      </c>
      <c r="D57" s="43">
        <f>VLOOKUP($B57,'Social H 2021 &amp; 2006'!$A$5:$W$86,Municipalities!$Q$4)</f>
        <v>6.1055733465638298</v>
      </c>
      <c r="F57" s="37">
        <f t="shared" si="0"/>
        <v>6.1104733465638299</v>
      </c>
      <c r="G57" s="38">
        <f t="shared" si="1"/>
        <v>53</v>
      </c>
      <c r="H57" s="39" t="str">
        <f t="shared" si="2"/>
        <v>Frankston</v>
      </c>
      <c r="I57" s="37">
        <f t="shared" si="3"/>
        <v>6.4195040252745379</v>
      </c>
    </row>
    <row r="58" spans="2:9" x14ac:dyDescent="0.35">
      <c r="B58" s="41">
        <v>50</v>
      </c>
      <c r="C58" s="42" t="s">
        <v>145</v>
      </c>
      <c r="D58" s="43">
        <f>VLOOKUP($B58,'Social H 2021 &amp; 2006'!$A$5:$W$86,Municipalities!$Q$4)</f>
        <v>7.5440737156561619</v>
      </c>
      <c r="F58" s="37">
        <f t="shared" si="0"/>
        <v>7.5490737156561618</v>
      </c>
      <c r="G58" s="38">
        <f t="shared" si="1"/>
        <v>36</v>
      </c>
      <c r="H58" s="39" t="str">
        <f t="shared" si="2"/>
        <v>Mansfield</v>
      </c>
      <c r="I58" s="37">
        <f t="shared" si="3"/>
        <v>6.3673262303399287</v>
      </c>
    </row>
    <row r="59" spans="2:9" x14ac:dyDescent="0.35">
      <c r="B59" s="41">
        <v>51</v>
      </c>
      <c r="C59" s="42" t="s">
        <v>182</v>
      </c>
      <c r="D59" s="43">
        <f>VLOOKUP($B59,'Social H 2021 &amp; 2006'!$A$5:$W$86,Municipalities!$Q$4)</f>
        <v>5.5008944543828262</v>
      </c>
      <c r="F59" s="37">
        <f t="shared" si="0"/>
        <v>5.5059944543828259</v>
      </c>
      <c r="G59" s="38">
        <f t="shared" si="1"/>
        <v>60</v>
      </c>
      <c r="H59" s="39" t="str">
        <f t="shared" si="2"/>
        <v>Hobsons Bay</v>
      </c>
      <c r="I59" s="37">
        <f t="shared" si="3"/>
        <v>6.3270933101146429</v>
      </c>
    </row>
    <row r="60" spans="2:9" x14ac:dyDescent="0.35">
      <c r="B60" s="41">
        <v>52</v>
      </c>
      <c r="C60" s="42" t="s">
        <v>146</v>
      </c>
      <c r="D60" s="43">
        <f>VLOOKUP($B60,'Social H 2021 &amp; 2006'!$A$5:$W$86,Municipalities!$Q$4)</f>
        <v>7.4762335562905067</v>
      </c>
      <c r="F60" s="37">
        <f t="shared" si="0"/>
        <v>7.481433556290507</v>
      </c>
      <c r="G60" s="38">
        <f t="shared" si="1"/>
        <v>37</v>
      </c>
      <c r="H60" s="39" t="str">
        <f t="shared" si="2"/>
        <v>Hume</v>
      </c>
      <c r="I60" s="37">
        <f t="shared" si="3"/>
        <v>6.2001392086523532</v>
      </c>
    </row>
    <row r="61" spans="2:9" x14ac:dyDescent="0.35">
      <c r="B61" s="41">
        <v>53</v>
      </c>
      <c r="C61" s="42" t="s">
        <v>183</v>
      </c>
      <c r="D61" s="43">
        <f>VLOOKUP($B61,'Social H 2021 &amp; 2006'!$A$5:$W$86,Municipalities!$Q$4)</f>
        <v>4.9881162309284672</v>
      </c>
      <c r="F61" s="37">
        <f t="shared" si="0"/>
        <v>4.9934162309284673</v>
      </c>
      <c r="G61" s="38">
        <f t="shared" si="1"/>
        <v>67</v>
      </c>
      <c r="H61" s="39" t="str">
        <f t="shared" si="2"/>
        <v>Monash</v>
      </c>
      <c r="I61" s="37">
        <f t="shared" si="3"/>
        <v>6.1055733465638298</v>
      </c>
    </row>
    <row r="62" spans="2:9" x14ac:dyDescent="0.35">
      <c r="B62" s="41">
        <v>54</v>
      </c>
      <c r="C62" s="42" t="s">
        <v>184</v>
      </c>
      <c r="D62" s="43">
        <f>VLOOKUP($B62,'Social H 2021 &amp; 2006'!$A$5:$W$86,Municipalities!$Q$4)</f>
        <v>7.0689039628704027</v>
      </c>
      <c r="F62" s="37">
        <f t="shared" si="0"/>
        <v>7.0743039628704025</v>
      </c>
      <c r="G62" s="38">
        <f t="shared" si="1"/>
        <v>41</v>
      </c>
      <c r="H62" s="39" t="str">
        <f t="shared" si="2"/>
        <v>Strathbogie</v>
      </c>
      <c r="I62" s="37">
        <f t="shared" si="3"/>
        <v>6.1029879211697393</v>
      </c>
    </row>
    <row r="63" spans="2:9" x14ac:dyDescent="0.35">
      <c r="B63" s="41">
        <v>55</v>
      </c>
      <c r="C63" s="42" t="s">
        <v>185</v>
      </c>
      <c r="D63" s="43">
        <f>VLOOKUP($B63,'Social H 2021 &amp; 2006'!$A$5:$W$86,Municipalities!$Q$4)</f>
        <v>7.2073474470734737</v>
      </c>
      <c r="F63" s="37">
        <f t="shared" si="0"/>
        <v>7.2128474470734734</v>
      </c>
      <c r="G63" s="38">
        <f t="shared" si="1"/>
        <v>40</v>
      </c>
      <c r="H63" s="39" t="str">
        <f t="shared" si="2"/>
        <v>Whitehorse</v>
      </c>
      <c r="I63" s="37">
        <f t="shared" si="3"/>
        <v>6.0868872060581909</v>
      </c>
    </row>
    <row r="64" spans="2:9" x14ac:dyDescent="0.35">
      <c r="B64" s="41">
        <v>56</v>
      </c>
      <c r="C64" s="42" t="s">
        <v>186</v>
      </c>
      <c r="D64" s="43">
        <f>VLOOKUP($B64,'Social H 2021 &amp; 2006'!$A$5:$W$86,Municipalities!$Q$4)</f>
        <v>5.3665785997357993</v>
      </c>
      <c r="F64" s="37">
        <f t="shared" si="0"/>
        <v>5.3721785997357996</v>
      </c>
      <c r="G64" s="38">
        <f t="shared" si="1"/>
        <v>62</v>
      </c>
      <c r="H64" s="39" t="str">
        <f t="shared" si="2"/>
        <v>South Gippsland</v>
      </c>
      <c r="I64" s="37">
        <f t="shared" si="3"/>
        <v>5.9285596163386796</v>
      </c>
    </row>
    <row r="65" spans="2:9" x14ac:dyDescent="0.35">
      <c r="B65" s="41">
        <v>57</v>
      </c>
      <c r="C65" s="42" t="s">
        <v>187</v>
      </c>
      <c r="D65" s="43">
        <f>VLOOKUP($B65,'Social H 2021 &amp; 2006'!$A$5:$W$86,Municipalities!$Q$4)</f>
        <v>2.7256994519757716</v>
      </c>
      <c r="F65" s="37">
        <f t="shared" si="0"/>
        <v>2.7313994519757716</v>
      </c>
      <c r="G65" s="38">
        <f t="shared" si="1"/>
        <v>78</v>
      </c>
      <c r="H65" s="39" t="str">
        <f t="shared" si="2"/>
        <v>Baw Baw</v>
      </c>
      <c r="I65" s="37">
        <f t="shared" si="3"/>
        <v>5.7148228216937689</v>
      </c>
    </row>
    <row r="66" spans="2:9" x14ac:dyDescent="0.35">
      <c r="B66" s="41">
        <v>58</v>
      </c>
      <c r="C66" s="42" t="s">
        <v>188</v>
      </c>
      <c r="D66" s="43">
        <f>VLOOKUP($B66,'Social H 2021 &amp; 2006'!$A$5:$W$86,Municipalities!$Q$4)</f>
        <v>7.9626244160065003</v>
      </c>
      <c r="F66" s="37">
        <f t="shared" si="0"/>
        <v>7.9684244160065001</v>
      </c>
      <c r="G66" s="38">
        <f t="shared" si="1"/>
        <v>30</v>
      </c>
      <c r="H66" s="39" t="str">
        <f t="shared" si="2"/>
        <v>Glen Eira</v>
      </c>
      <c r="I66" s="37">
        <f t="shared" si="3"/>
        <v>5.6064231956438801</v>
      </c>
    </row>
    <row r="67" spans="2:9" x14ac:dyDescent="0.35">
      <c r="B67" s="41">
        <v>59</v>
      </c>
      <c r="C67" s="42" t="s">
        <v>147</v>
      </c>
      <c r="D67" s="43">
        <f>VLOOKUP($B67,'Social H 2021 &amp; 2006'!$A$5:$W$86,Municipalities!$Q$4)</f>
        <v>9.8037207015243411</v>
      </c>
      <c r="F67" s="37">
        <f t="shared" si="0"/>
        <v>9.8096207015243415</v>
      </c>
      <c r="G67" s="38">
        <f t="shared" si="1"/>
        <v>7</v>
      </c>
      <c r="H67" s="39" t="str">
        <f t="shared" si="2"/>
        <v>Mitchell</v>
      </c>
      <c r="I67" s="37">
        <f t="shared" si="3"/>
        <v>5.5722625154785073</v>
      </c>
    </row>
    <row r="68" spans="2:9" x14ac:dyDescent="0.35">
      <c r="B68" s="41">
        <v>60</v>
      </c>
      <c r="C68" s="42" t="s">
        <v>189</v>
      </c>
      <c r="D68" s="43">
        <f>VLOOKUP($B68,'Social H 2021 &amp; 2006'!$A$5:$W$86,Municipalities!$Q$4)</f>
        <v>6.8710003368137418</v>
      </c>
      <c r="F68" s="37">
        <f t="shared" si="0"/>
        <v>6.877000336813742</v>
      </c>
      <c r="G68" s="38">
        <f t="shared" si="1"/>
        <v>44</v>
      </c>
      <c r="H68" s="39" t="str">
        <f t="shared" si="2"/>
        <v>Moorabool</v>
      </c>
      <c r="I68" s="37">
        <f t="shared" si="3"/>
        <v>5.5008944543828262</v>
      </c>
    </row>
    <row r="69" spans="2:9" x14ac:dyDescent="0.35">
      <c r="B69" s="41">
        <v>61</v>
      </c>
      <c r="C69" s="42" t="s">
        <v>85</v>
      </c>
      <c r="D69" s="43">
        <f>VLOOKUP($B69,'Social H 2021 &amp; 2006'!$A$5:$W$86,Municipalities!$Q$4)</f>
        <v>5.2563270603504222</v>
      </c>
      <c r="F69" s="37">
        <f t="shared" si="0"/>
        <v>5.2624270603504222</v>
      </c>
      <c r="G69" s="38">
        <f t="shared" si="1"/>
        <v>64</v>
      </c>
      <c r="H69" s="39" t="str">
        <f t="shared" si="2"/>
        <v>Maroondah</v>
      </c>
      <c r="I69" s="37">
        <f t="shared" si="3"/>
        <v>5.4222222222222216</v>
      </c>
    </row>
    <row r="70" spans="2:9" x14ac:dyDescent="0.35">
      <c r="B70" s="41">
        <v>62</v>
      </c>
      <c r="C70" s="42" t="s">
        <v>190</v>
      </c>
      <c r="D70" s="43">
        <f>VLOOKUP($B70,'Social H 2021 &amp; 2006'!$A$5:$W$86,Municipalities!$Q$4)</f>
        <v>5.9285596163386796</v>
      </c>
      <c r="F70" s="37">
        <f t="shared" si="0"/>
        <v>5.9347596163386793</v>
      </c>
      <c r="G70" s="38">
        <f t="shared" si="1"/>
        <v>56</v>
      </c>
      <c r="H70" s="39" t="str">
        <f t="shared" si="2"/>
        <v>Murrindindi</v>
      </c>
      <c r="I70" s="37">
        <f t="shared" si="3"/>
        <v>5.3665785997357993</v>
      </c>
    </row>
    <row r="71" spans="2:9" x14ac:dyDescent="0.35">
      <c r="B71" s="41">
        <v>63</v>
      </c>
      <c r="C71" s="42" t="s">
        <v>191</v>
      </c>
      <c r="D71" s="43">
        <f>VLOOKUP($B71,'Social H 2021 &amp; 2006'!$A$5:$W$86,Municipalities!$Q$4)</f>
        <v>8.9259584430787235</v>
      </c>
      <c r="F71" s="37">
        <f t="shared" si="0"/>
        <v>8.9322584430787231</v>
      </c>
      <c r="G71" s="38">
        <f t="shared" si="1"/>
        <v>13</v>
      </c>
      <c r="H71" s="39" t="str">
        <f t="shared" si="2"/>
        <v>Surf Coast</v>
      </c>
      <c r="I71" s="37">
        <f t="shared" si="3"/>
        <v>5.2792766515969083</v>
      </c>
    </row>
    <row r="72" spans="2:9" x14ac:dyDescent="0.35">
      <c r="B72" s="41">
        <v>64</v>
      </c>
      <c r="C72" s="42" t="s">
        <v>148</v>
      </c>
      <c r="D72" s="43">
        <f>VLOOKUP($B72,'Social H 2021 &amp; 2006'!$A$5:$W$86,Municipalities!$Q$4)</f>
        <v>7.6967053442872873</v>
      </c>
      <c r="F72" s="37">
        <f t="shared" si="0"/>
        <v>7.7031053442872874</v>
      </c>
      <c r="G72" s="38">
        <f t="shared" si="1"/>
        <v>34</v>
      </c>
      <c r="H72" s="39" t="str">
        <f t="shared" si="2"/>
        <v>Queenscliffe (B)</v>
      </c>
      <c r="I72" s="37">
        <f t="shared" si="3"/>
        <v>5.2563270603504222</v>
      </c>
    </row>
    <row r="73" spans="2:9" x14ac:dyDescent="0.35">
      <c r="B73" s="41">
        <v>65</v>
      </c>
      <c r="C73" s="42" t="s">
        <v>192</v>
      </c>
      <c r="D73" s="43">
        <f>VLOOKUP($B73,'Social H 2021 &amp; 2006'!$A$5:$W$86,Municipalities!$Q$4)</f>
        <v>6.1029879211697393</v>
      </c>
      <c r="F73" s="37">
        <f t="shared" si="0"/>
        <v>6.1094879211697393</v>
      </c>
      <c r="G73" s="38">
        <f t="shared" si="1"/>
        <v>54</v>
      </c>
      <c r="H73" s="39" t="str">
        <f t="shared" si="2"/>
        <v>Bayside</v>
      </c>
      <c r="I73" s="37">
        <f t="shared" si="3"/>
        <v>5.2236240048665668</v>
      </c>
    </row>
    <row r="74" spans="2:9" x14ac:dyDescent="0.35">
      <c r="B74" s="41">
        <v>66</v>
      </c>
      <c r="C74" s="42" t="s">
        <v>193</v>
      </c>
      <c r="D74" s="43">
        <f>VLOOKUP($B74,'Social H 2021 &amp; 2006'!$A$5:$W$86,Municipalities!$Q$4)</f>
        <v>5.2792766515969083</v>
      </c>
      <c r="F74" s="37">
        <f t="shared" ref="F74:F87" si="4">D74+0.0001*B74</f>
        <v>5.285876651596908</v>
      </c>
      <c r="G74" s="38">
        <f t="shared" ref="G74:G87" si="5">RANK(F74,F$9:F$87)</f>
        <v>63</v>
      </c>
      <c r="H74" s="39" t="str">
        <f t="shared" ref="H74:H87" si="6">VLOOKUP(MATCH(B74,$G$9:$G$87,0),$B$9:$D$87,2)</f>
        <v>Kingston</v>
      </c>
      <c r="I74" s="37">
        <f t="shared" ref="I74:I87" si="7">VLOOKUP(MATCH(B74,$G$9:$G$87,0),$B$9:$D$87,3)</f>
        <v>5.067539639237471</v>
      </c>
    </row>
    <row r="75" spans="2:9" x14ac:dyDescent="0.35">
      <c r="B75" s="41">
        <v>67</v>
      </c>
      <c r="C75" s="42" t="s">
        <v>159</v>
      </c>
      <c r="D75" s="43">
        <f>VLOOKUP($B75,'Social H 2021 &amp; 2006'!$A$5:$W$86,Municipalities!$Q$4)</f>
        <v>12.17458878383629</v>
      </c>
      <c r="F75" s="37">
        <f t="shared" si="4"/>
        <v>12.18128878383629</v>
      </c>
      <c r="G75" s="38">
        <f t="shared" si="5"/>
        <v>2</v>
      </c>
      <c r="H75" s="39" t="str">
        <f t="shared" si="6"/>
        <v>Mornington Peninsula</v>
      </c>
      <c r="I75" s="37">
        <f t="shared" si="7"/>
        <v>4.9881162309284672</v>
      </c>
    </row>
    <row r="76" spans="2:9" x14ac:dyDescent="0.35">
      <c r="B76" s="41">
        <v>68</v>
      </c>
      <c r="C76" s="42" t="s">
        <v>194</v>
      </c>
      <c r="D76" s="43">
        <f>VLOOKUP($B76,'Social H 2021 &amp; 2006'!$A$5:$W$86,Municipalities!$Q$4)</f>
        <v>8.2431307243963357</v>
      </c>
      <c r="F76" s="37">
        <f t="shared" si="4"/>
        <v>8.2499307243963358</v>
      </c>
      <c r="G76" s="38">
        <f t="shared" si="5"/>
        <v>24</v>
      </c>
      <c r="H76" s="39" t="str">
        <f t="shared" si="6"/>
        <v>Knox</v>
      </c>
      <c r="I76" s="37">
        <f t="shared" si="7"/>
        <v>4.7287093942054437</v>
      </c>
    </row>
    <row r="77" spans="2:9" x14ac:dyDescent="0.35">
      <c r="B77" s="41">
        <v>69</v>
      </c>
      <c r="C77" s="42" t="s">
        <v>160</v>
      </c>
      <c r="D77" s="43">
        <f>VLOOKUP($B77,'Social H 2021 &amp; 2006'!$A$5:$W$86,Municipalities!$Q$4)</f>
        <v>8.6691296503136002</v>
      </c>
      <c r="F77" s="37">
        <f t="shared" si="4"/>
        <v>8.6760296503136001</v>
      </c>
      <c r="G77" s="38">
        <f t="shared" si="5"/>
        <v>17</v>
      </c>
      <c r="H77" s="39" t="str">
        <f t="shared" si="6"/>
        <v>Boroondara</v>
      </c>
      <c r="I77" s="37">
        <f t="shared" si="7"/>
        <v>4.6913698608248247</v>
      </c>
    </row>
    <row r="78" spans="2:9" x14ac:dyDescent="0.35">
      <c r="B78" s="41">
        <v>70</v>
      </c>
      <c r="C78" s="42" t="s">
        <v>149</v>
      </c>
      <c r="D78" s="43">
        <f>VLOOKUP($B78,'Social H 2021 &amp; 2006'!$A$5:$W$86,Municipalities!$Q$4)</f>
        <v>9.4515251324645568</v>
      </c>
      <c r="F78" s="37">
        <f t="shared" si="4"/>
        <v>9.4585251324645565</v>
      </c>
      <c r="G78" s="38">
        <f t="shared" si="5"/>
        <v>9</v>
      </c>
      <c r="H78" s="39" t="str">
        <f t="shared" si="6"/>
        <v>Casey</v>
      </c>
      <c r="I78" s="37">
        <f t="shared" si="7"/>
        <v>4.6574951121744794</v>
      </c>
    </row>
    <row r="79" spans="2:9" x14ac:dyDescent="0.35">
      <c r="B79" s="41">
        <v>71</v>
      </c>
      <c r="C79" s="42" t="s">
        <v>195</v>
      </c>
      <c r="D79" s="43">
        <f>VLOOKUP($B79,'Social H 2021 &amp; 2006'!$A$5:$W$86,Municipalities!$Q$4)</f>
        <v>6.5083703450632049</v>
      </c>
      <c r="F79" s="37">
        <f t="shared" si="4"/>
        <v>6.5154703450632052</v>
      </c>
      <c r="G79" s="38">
        <f t="shared" si="5"/>
        <v>47</v>
      </c>
      <c r="H79" s="39" t="str">
        <f t="shared" si="6"/>
        <v>Macedon Ranges</v>
      </c>
      <c r="I79" s="37">
        <f t="shared" si="7"/>
        <v>4.5941297231315543</v>
      </c>
    </row>
    <row r="80" spans="2:9" x14ac:dyDescent="0.35">
      <c r="B80" s="41">
        <v>72</v>
      </c>
      <c r="C80" s="42" t="s">
        <v>196</v>
      </c>
      <c r="D80" s="43">
        <f>VLOOKUP($B80,'Social H 2021 &amp; 2006'!$A$5:$W$86,Municipalities!$Q$4)</f>
        <v>8.4807809640024399</v>
      </c>
      <c r="F80" s="37">
        <f t="shared" si="4"/>
        <v>8.4879809640024391</v>
      </c>
      <c r="G80" s="38">
        <f t="shared" si="5"/>
        <v>21</v>
      </c>
      <c r="H80" s="39" t="str">
        <f t="shared" si="6"/>
        <v>Yarra Ranges</v>
      </c>
      <c r="I80" s="37">
        <f t="shared" si="7"/>
        <v>4.2240092107866944</v>
      </c>
    </row>
    <row r="81" spans="2:9" x14ac:dyDescent="0.35">
      <c r="B81" s="41">
        <v>73</v>
      </c>
      <c r="C81" s="42" t="s">
        <v>150</v>
      </c>
      <c r="D81" s="43">
        <f>VLOOKUP($B81,'Social H 2021 &amp; 2006'!$A$5:$W$86,Municipalities!$Q$4)</f>
        <v>6.0868872060581909</v>
      </c>
      <c r="F81" s="37">
        <f t="shared" si="4"/>
        <v>6.0941872060581908</v>
      </c>
      <c r="G81" s="38">
        <f t="shared" si="5"/>
        <v>55</v>
      </c>
      <c r="H81" s="39" t="str">
        <f t="shared" si="6"/>
        <v>Whittlesea</v>
      </c>
      <c r="I81" s="37">
        <f t="shared" si="7"/>
        <v>4.2070205821621265</v>
      </c>
    </row>
    <row r="82" spans="2:9" x14ac:dyDescent="0.35">
      <c r="B82" s="41">
        <v>74</v>
      </c>
      <c r="C82" s="42" t="s">
        <v>151</v>
      </c>
      <c r="D82" s="43">
        <f>VLOOKUP($B82,'Social H 2021 &amp; 2006'!$A$5:$W$86,Municipalities!$Q$4)</f>
        <v>4.2070205821621265</v>
      </c>
      <c r="F82" s="37">
        <f t="shared" si="4"/>
        <v>4.2144205821621261</v>
      </c>
      <c r="G82" s="38">
        <f t="shared" si="5"/>
        <v>73</v>
      </c>
      <c r="H82" s="39" t="str">
        <f t="shared" si="6"/>
        <v>Wyndham</v>
      </c>
      <c r="I82" s="37">
        <f t="shared" si="7"/>
        <v>4.1066558478148174</v>
      </c>
    </row>
    <row r="83" spans="2:9" x14ac:dyDescent="0.35">
      <c r="B83" s="41">
        <v>75</v>
      </c>
      <c r="C83" s="42" t="s">
        <v>152</v>
      </c>
      <c r="D83" s="43">
        <f>VLOOKUP($B83,'Social H 2021 &amp; 2006'!$A$5:$W$86,Municipalities!$Q$4)</f>
        <v>9.8156081206928665</v>
      </c>
      <c r="F83" s="37">
        <f t="shared" si="4"/>
        <v>9.8231081206928668</v>
      </c>
      <c r="G83" s="38">
        <f t="shared" si="5"/>
        <v>6</v>
      </c>
      <c r="H83" s="39" t="str">
        <f t="shared" si="6"/>
        <v>Cardinia</v>
      </c>
      <c r="I83" s="37">
        <f t="shared" si="7"/>
        <v>4.0239704194823407</v>
      </c>
    </row>
    <row r="84" spans="2:9" x14ac:dyDescent="0.35">
      <c r="B84" s="41">
        <v>76</v>
      </c>
      <c r="C84" s="42" t="s">
        <v>153</v>
      </c>
      <c r="D84" s="43">
        <f>VLOOKUP($B84,'Social H 2021 &amp; 2006'!$A$5:$W$86,Municipalities!$Q$4)</f>
        <v>4.1066558478148174</v>
      </c>
      <c r="F84" s="37">
        <f t="shared" si="4"/>
        <v>4.1142558478148175</v>
      </c>
      <c r="G84" s="38">
        <f t="shared" si="5"/>
        <v>74</v>
      </c>
      <c r="H84" s="39" t="str">
        <f t="shared" si="6"/>
        <v>Melton</v>
      </c>
      <c r="I84" s="37">
        <f t="shared" si="7"/>
        <v>3.9122648302346623</v>
      </c>
    </row>
    <row r="85" spans="2:9" x14ac:dyDescent="0.35">
      <c r="B85" s="41">
        <v>77</v>
      </c>
      <c r="C85" s="42" t="s">
        <v>154</v>
      </c>
      <c r="D85" s="43">
        <f>VLOOKUP($B85,'Social H 2021 &amp; 2006'!$A$5:$W$86,Municipalities!$Q$4)</f>
        <v>14.569846153846152</v>
      </c>
      <c r="F85" s="37">
        <f t="shared" si="4"/>
        <v>14.577546153846152</v>
      </c>
      <c r="G85" s="38">
        <f t="shared" si="5"/>
        <v>1</v>
      </c>
      <c r="H85" s="39" t="str">
        <f t="shared" si="6"/>
        <v>Manningham</v>
      </c>
      <c r="I85" s="37">
        <f t="shared" si="7"/>
        <v>3.582224227385518</v>
      </c>
    </row>
    <row r="86" spans="2:9" x14ac:dyDescent="0.35">
      <c r="B86" s="41">
        <v>78</v>
      </c>
      <c r="C86" s="42" t="s">
        <v>197</v>
      </c>
      <c r="D86" s="43">
        <f>VLOOKUP($B86,'Social H 2021 &amp; 2006'!$A$5:$W$86,Municipalities!$Q$4)</f>
        <v>4.2240092107866944</v>
      </c>
      <c r="F86" s="37">
        <f t="shared" si="4"/>
        <v>4.231809210786694</v>
      </c>
      <c r="G86" s="38">
        <f t="shared" si="5"/>
        <v>72</v>
      </c>
      <c r="H86" s="39" t="str">
        <f t="shared" si="6"/>
        <v>Nillumbik</v>
      </c>
      <c r="I86" s="37">
        <f t="shared" si="7"/>
        <v>2.7256994519757716</v>
      </c>
    </row>
    <row r="87" spans="2:9" x14ac:dyDescent="0.35">
      <c r="B87" s="41">
        <v>79</v>
      </c>
      <c r="C87" s="42" t="s">
        <v>198</v>
      </c>
      <c r="D87" s="43">
        <f>VLOOKUP($B87,'Social H 2021 &amp; 2006'!$A$5:$W$86,Municipalities!$Q$4)</f>
        <v>7.763061074319352</v>
      </c>
      <c r="F87" s="37">
        <f t="shared" si="4"/>
        <v>7.7709610743193522</v>
      </c>
      <c r="G87" s="38">
        <f t="shared" si="5"/>
        <v>32</v>
      </c>
      <c r="H87" s="39" t="str">
        <f t="shared" si="6"/>
        <v>Golden Plains</v>
      </c>
      <c r="I87" s="37">
        <f t="shared" si="7"/>
        <v>2.6277372262773722</v>
      </c>
    </row>
    <row r="88" spans="2:9" x14ac:dyDescent="0.35">
      <c r="B88" s="41">
        <v>80</v>
      </c>
      <c r="C88" s="42" t="s">
        <v>25</v>
      </c>
      <c r="D88" s="43">
        <f>VLOOKUP($B88,'Social H 2021 &amp; 2006'!$A$5:$W$86,Municipalities!$Q$4)</f>
        <v>6.6154710383525384</v>
      </c>
    </row>
  </sheetData>
  <sheetProtection sheet="1" objects="1" scenarios="1"/>
  <mergeCells count="3">
    <mergeCell ref="R16:R35"/>
    <mergeCell ref="C1:Z1"/>
    <mergeCell ref="C2:Z2"/>
  </mergeCells>
  <pageMargins left="0.39370078740157483" right="0.39370078740157483" top="0.39370078740157483" bottom="0.39370078740157483" header="0.39370078740157483" footer="0.31496062992125984"/>
  <pageSetup paperSize="9" scale="6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4</xdr:row>
                    <xdr:rowOff>69850</xdr:rowOff>
                  </from>
                  <to>
                    <xdr:col>5</xdr:col>
                    <xdr:colOff>44450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18</xdr:col>
                    <xdr:colOff>12700</xdr:colOff>
                    <xdr:row>11</xdr:row>
                    <xdr:rowOff>0</xdr:rowOff>
                  </from>
                  <to>
                    <xdr:col>20</xdr:col>
                    <xdr:colOff>279400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18</xdr:col>
                    <xdr:colOff>12700</xdr:colOff>
                    <xdr:row>13</xdr:row>
                    <xdr:rowOff>0</xdr:rowOff>
                  </from>
                  <to>
                    <xdr:col>20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18</xdr:col>
                    <xdr:colOff>12700</xdr:colOff>
                    <xdr:row>9</xdr:row>
                    <xdr:rowOff>12700</xdr:rowOff>
                  </from>
                  <to>
                    <xdr:col>19</xdr:col>
                    <xdr:colOff>590550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32"/>
  <sheetViews>
    <sheetView zoomScale="95" zoomScaleNormal="95" workbookViewId="0">
      <pane xSplit="2" ySplit="4" topLeftCell="H498" activePane="bottomRight" state="frozen"/>
      <selection pane="topRight" activeCell="C1" sqref="C1"/>
      <selection pane="bottomLeft" activeCell="A6" sqref="A6"/>
      <selection pane="bottomRight" activeCell="O96" sqref="O96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customWidth="1"/>
    <col min="18" max="19" width="16" customWidth="1"/>
    <col min="20" max="20" width="13.7265625" customWidth="1"/>
    <col min="21" max="21" width="2.7265625" customWidth="1"/>
    <col min="24" max="16384" width="15.7265625" style="14"/>
  </cols>
  <sheetData>
    <row r="1" spans="1:23" s="12" customFormat="1" ht="21" x14ac:dyDescent="0.5">
      <c r="B1" s="17" t="s">
        <v>524</v>
      </c>
      <c r="Q1"/>
      <c r="R1"/>
      <c r="S1"/>
      <c r="T1"/>
      <c r="U1"/>
      <c r="V1"/>
      <c r="W1"/>
    </row>
    <row r="2" spans="1:23" x14ac:dyDescent="0.3">
      <c r="B2" s="18" t="s">
        <v>103</v>
      </c>
    </row>
    <row r="3" spans="1:23" ht="12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Q4"/>
      <c r="R4"/>
      <c r="S4"/>
      <c r="T4"/>
      <c r="U4"/>
      <c r="V4"/>
      <c r="W4"/>
    </row>
    <row r="5" spans="1:23" ht="12.5" x14ac:dyDescent="0.25">
      <c r="A5" s="23">
        <v>1</v>
      </c>
      <c r="B5" s="22" t="s">
        <v>210</v>
      </c>
      <c r="C5" s="19">
        <v>698</v>
      </c>
      <c r="D5" s="19">
        <v>1188</v>
      </c>
      <c r="E5" s="19">
        <v>2035</v>
      </c>
      <c r="F5" s="19">
        <v>71</v>
      </c>
      <c r="G5" s="19">
        <v>60</v>
      </c>
      <c r="H5" s="19">
        <v>287</v>
      </c>
      <c r="I5" s="19">
        <v>10</v>
      </c>
      <c r="J5" s="19">
        <v>4</v>
      </c>
      <c r="K5" s="19">
        <v>62</v>
      </c>
      <c r="L5" s="19">
        <v>261</v>
      </c>
      <c r="M5" s="19">
        <v>1022</v>
      </c>
      <c r="N5" s="19">
        <v>5689</v>
      </c>
      <c r="O5" s="19">
        <f>SUM(F5,H5)</f>
        <v>358</v>
      </c>
      <c r="P5" s="21">
        <f>O5/SUM(C5:K5)*100</f>
        <v>8.1087202718006797</v>
      </c>
    </row>
    <row r="6" spans="1:23" ht="12.5" x14ac:dyDescent="0.25">
      <c r="A6" s="23">
        <v>2</v>
      </c>
      <c r="B6" s="22" t="s">
        <v>211</v>
      </c>
      <c r="C6" s="19">
        <v>539</v>
      </c>
      <c r="D6" s="19">
        <v>519</v>
      </c>
      <c r="E6" s="19">
        <v>206</v>
      </c>
      <c r="F6" s="19">
        <v>25</v>
      </c>
      <c r="G6" s="19">
        <v>3</v>
      </c>
      <c r="H6" s="19">
        <v>45</v>
      </c>
      <c r="I6" s="19">
        <v>10</v>
      </c>
      <c r="J6" s="19">
        <v>0</v>
      </c>
      <c r="K6" s="19">
        <v>19</v>
      </c>
      <c r="L6" s="19">
        <v>42</v>
      </c>
      <c r="M6" s="19">
        <v>117</v>
      </c>
      <c r="N6" s="19">
        <v>1522</v>
      </c>
      <c r="O6" s="19">
        <f t="shared" ref="O6:O69" si="0">SUM(F6,H6)</f>
        <v>70</v>
      </c>
      <c r="P6" s="21">
        <f t="shared" ref="P6:P69" si="1">O6/SUM(C6:K6)*100</f>
        <v>5.1244509516837482</v>
      </c>
    </row>
    <row r="7" spans="1:23" ht="12.5" x14ac:dyDescent="0.25">
      <c r="A7" s="23">
        <v>3</v>
      </c>
      <c r="B7" s="22" t="s">
        <v>212</v>
      </c>
      <c r="C7" s="19">
        <v>1314</v>
      </c>
      <c r="D7" s="19">
        <v>1090</v>
      </c>
      <c r="E7" s="19">
        <v>817</v>
      </c>
      <c r="F7" s="19">
        <v>11</v>
      </c>
      <c r="G7" s="19">
        <v>0</v>
      </c>
      <c r="H7" s="19">
        <v>131</v>
      </c>
      <c r="I7" s="19">
        <v>8</v>
      </c>
      <c r="J7" s="19">
        <v>8</v>
      </c>
      <c r="K7" s="19">
        <v>42</v>
      </c>
      <c r="L7" s="19">
        <v>117</v>
      </c>
      <c r="M7" s="19">
        <v>347</v>
      </c>
      <c r="N7" s="19">
        <v>3890</v>
      </c>
      <c r="O7" s="19">
        <f t="shared" si="0"/>
        <v>142</v>
      </c>
      <c r="P7" s="21">
        <f t="shared" si="1"/>
        <v>4.1508330897398427</v>
      </c>
    </row>
    <row r="8" spans="1:23" ht="12.5" x14ac:dyDescent="0.25">
      <c r="A8" s="23">
        <v>4</v>
      </c>
      <c r="B8" s="22" t="s">
        <v>213</v>
      </c>
      <c r="C8" s="19">
        <v>666</v>
      </c>
      <c r="D8" s="19">
        <v>658</v>
      </c>
      <c r="E8" s="19">
        <v>229</v>
      </c>
      <c r="F8" s="19">
        <v>54</v>
      </c>
      <c r="G8" s="19">
        <v>9</v>
      </c>
      <c r="H8" s="19">
        <v>114</v>
      </c>
      <c r="I8" s="19">
        <v>22</v>
      </c>
      <c r="J8" s="19">
        <v>0</v>
      </c>
      <c r="K8" s="19">
        <v>22</v>
      </c>
      <c r="L8" s="19">
        <v>127</v>
      </c>
      <c r="M8" s="19">
        <v>102</v>
      </c>
      <c r="N8" s="19">
        <v>1992</v>
      </c>
      <c r="O8" s="19">
        <f t="shared" si="0"/>
        <v>168</v>
      </c>
      <c r="P8" s="21">
        <f t="shared" si="1"/>
        <v>9.4701240135287481</v>
      </c>
    </row>
    <row r="9" spans="1:23" ht="12.5" x14ac:dyDescent="0.25">
      <c r="A9" s="23">
        <v>5</v>
      </c>
      <c r="B9" s="22" t="s">
        <v>214</v>
      </c>
      <c r="C9" s="19">
        <v>932</v>
      </c>
      <c r="D9" s="19">
        <v>609</v>
      </c>
      <c r="E9" s="19">
        <v>616</v>
      </c>
      <c r="F9" s="19">
        <v>157</v>
      </c>
      <c r="G9" s="19">
        <v>5</v>
      </c>
      <c r="H9" s="19">
        <v>156</v>
      </c>
      <c r="I9" s="19">
        <v>4</v>
      </c>
      <c r="J9" s="19">
        <v>5</v>
      </c>
      <c r="K9" s="19">
        <v>44</v>
      </c>
      <c r="L9" s="19">
        <v>99</v>
      </c>
      <c r="M9" s="19">
        <v>462</v>
      </c>
      <c r="N9" s="19">
        <v>3092</v>
      </c>
      <c r="O9" s="19">
        <f t="shared" si="0"/>
        <v>313</v>
      </c>
      <c r="P9" s="21">
        <f t="shared" si="1"/>
        <v>12.38132911392405</v>
      </c>
    </row>
    <row r="10" spans="1:23" ht="12.5" x14ac:dyDescent="0.25">
      <c r="A10" s="23">
        <v>6</v>
      </c>
      <c r="B10" s="22" t="s">
        <v>215</v>
      </c>
      <c r="C10" s="19">
        <v>444</v>
      </c>
      <c r="D10" s="19">
        <v>458</v>
      </c>
      <c r="E10" s="19">
        <v>574</v>
      </c>
      <c r="F10" s="19">
        <v>48</v>
      </c>
      <c r="G10" s="19">
        <v>8</v>
      </c>
      <c r="H10" s="19">
        <v>117</v>
      </c>
      <c r="I10" s="19">
        <v>40</v>
      </c>
      <c r="J10" s="19">
        <v>8</v>
      </c>
      <c r="K10" s="19">
        <v>39</v>
      </c>
      <c r="L10" s="19">
        <v>166</v>
      </c>
      <c r="M10" s="19">
        <v>297</v>
      </c>
      <c r="N10" s="19">
        <v>2201</v>
      </c>
      <c r="O10" s="19">
        <f t="shared" si="0"/>
        <v>165</v>
      </c>
      <c r="P10" s="21">
        <f t="shared" si="1"/>
        <v>9.5046082949308754</v>
      </c>
    </row>
    <row r="11" spans="1:23" ht="12.5" x14ac:dyDescent="0.25">
      <c r="A11" s="23">
        <v>7</v>
      </c>
      <c r="B11" s="22" t="s">
        <v>531</v>
      </c>
      <c r="C11" s="19">
        <v>619</v>
      </c>
      <c r="D11" s="19">
        <v>339</v>
      </c>
      <c r="E11" s="19">
        <v>150</v>
      </c>
      <c r="F11" s="19">
        <v>25</v>
      </c>
      <c r="G11" s="19">
        <v>10</v>
      </c>
      <c r="H11" s="19">
        <v>73</v>
      </c>
      <c r="I11" s="19">
        <v>9</v>
      </c>
      <c r="J11" s="19">
        <v>0</v>
      </c>
      <c r="K11" s="19">
        <v>16</v>
      </c>
      <c r="L11" s="19">
        <v>60</v>
      </c>
      <c r="M11" s="19">
        <v>150</v>
      </c>
      <c r="N11" s="19">
        <v>1452</v>
      </c>
      <c r="O11" s="19">
        <f t="shared" si="0"/>
        <v>98</v>
      </c>
      <c r="P11" s="21">
        <f t="shared" si="1"/>
        <v>7.8968573730862204</v>
      </c>
    </row>
    <row r="12" spans="1:23" ht="12.5" x14ac:dyDescent="0.25">
      <c r="A12" s="23">
        <v>8</v>
      </c>
      <c r="B12" s="22" t="s">
        <v>532</v>
      </c>
      <c r="C12" s="19">
        <v>1298</v>
      </c>
      <c r="D12" s="19">
        <v>1551</v>
      </c>
      <c r="E12" s="19">
        <v>1065</v>
      </c>
      <c r="F12" s="19">
        <v>19</v>
      </c>
      <c r="G12" s="19">
        <v>7</v>
      </c>
      <c r="H12" s="19">
        <v>135</v>
      </c>
      <c r="I12" s="19">
        <v>21</v>
      </c>
      <c r="J12" s="19">
        <v>0</v>
      </c>
      <c r="K12" s="19">
        <v>23</v>
      </c>
      <c r="L12" s="19">
        <v>128</v>
      </c>
      <c r="M12" s="19">
        <v>234</v>
      </c>
      <c r="N12" s="19">
        <v>4485</v>
      </c>
      <c r="O12" s="19">
        <f t="shared" si="0"/>
        <v>154</v>
      </c>
      <c r="P12" s="21">
        <f t="shared" si="1"/>
        <v>3.7387715464918667</v>
      </c>
    </row>
    <row r="13" spans="1:23" ht="12.5" x14ac:dyDescent="0.25">
      <c r="A13" s="23">
        <v>9</v>
      </c>
      <c r="B13" s="22" t="s">
        <v>216</v>
      </c>
      <c r="C13" s="19">
        <v>731</v>
      </c>
      <c r="D13" s="19">
        <v>722</v>
      </c>
      <c r="E13" s="19">
        <v>604</v>
      </c>
      <c r="F13" s="19">
        <v>42</v>
      </c>
      <c r="G13" s="19">
        <v>9</v>
      </c>
      <c r="H13" s="19">
        <v>96</v>
      </c>
      <c r="I13" s="19">
        <v>3</v>
      </c>
      <c r="J13" s="19">
        <v>3</v>
      </c>
      <c r="K13" s="19">
        <v>27</v>
      </c>
      <c r="L13" s="19">
        <v>93</v>
      </c>
      <c r="M13" s="19">
        <v>177</v>
      </c>
      <c r="N13" s="19">
        <v>2512</v>
      </c>
      <c r="O13" s="19">
        <f t="shared" si="0"/>
        <v>138</v>
      </c>
      <c r="P13" s="21">
        <f t="shared" si="1"/>
        <v>6.168976307554761</v>
      </c>
    </row>
    <row r="14" spans="1:23" ht="12.5" x14ac:dyDescent="0.25">
      <c r="A14" s="23">
        <v>10</v>
      </c>
      <c r="B14" s="22" t="s">
        <v>217</v>
      </c>
      <c r="C14" s="19">
        <v>1744</v>
      </c>
      <c r="D14" s="19">
        <v>1455</v>
      </c>
      <c r="E14" s="19">
        <v>1206</v>
      </c>
      <c r="F14" s="19">
        <v>60</v>
      </c>
      <c r="G14" s="19">
        <v>47</v>
      </c>
      <c r="H14" s="19">
        <v>163</v>
      </c>
      <c r="I14" s="19">
        <v>23</v>
      </c>
      <c r="J14" s="19">
        <v>11</v>
      </c>
      <c r="K14" s="19">
        <v>75</v>
      </c>
      <c r="L14" s="19">
        <v>223</v>
      </c>
      <c r="M14" s="19">
        <v>457</v>
      </c>
      <c r="N14" s="19">
        <v>5451</v>
      </c>
      <c r="O14" s="19">
        <f t="shared" si="0"/>
        <v>223</v>
      </c>
      <c r="P14" s="21">
        <f t="shared" si="1"/>
        <v>4.6613712374581935</v>
      </c>
    </row>
    <row r="15" spans="1:23" ht="12.5" x14ac:dyDescent="0.25">
      <c r="A15" s="23">
        <v>11</v>
      </c>
      <c r="B15" s="22" t="s">
        <v>218</v>
      </c>
      <c r="C15" s="19">
        <v>2688</v>
      </c>
      <c r="D15" s="19">
        <v>2386</v>
      </c>
      <c r="E15" s="19">
        <v>1411</v>
      </c>
      <c r="F15" s="19">
        <v>155</v>
      </c>
      <c r="G15" s="19">
        <v>16</v>
      </c>
      <c r="H15" s="19">
        <v>269</v>
      </c>
      <c r="I15" s="19">
        <v>33</v>
      </c>
      <c r="J15" s="19">
        <v>20</v>
      </c>
      <c r="K15" s="19">
        <v>84</v>
      </c>
      <c r="L15" s="19">
        <v>345</v>
      </c>
      <c r="M15" s="19">
        <v>383</v>
      </c>
      <c r="N15" s="19">
        <v>7783</v>
      </c>
      <c r="O15" s="19">
        <f t="shared" si="0"/>
        <v>424</v>
      </c>
      <c r="P15" s="21">
        <f t="shared" si="1"/>
        <v>6.003964882469556</v>
      </c>
    </row>
    <row r="16" spans="1:23" ht="12.5" x14ac:dyDescent="0.25">
      <c r="A16" s="23">
        <v>12</v>
      </c>
      <c r="B16" s="22" t="s">
        <v>219</v>
      </c>
      <c r="C16" s="19">
        <v>1676</v>
      </c>
      <c r="D16" s="19">
        <v>1434</v>
      </c>
      <c r="E16" s="19">
        <v>1017</v>
      </c>
      <c r="F16" s="19">
        <v>165</v>
      </c>
      <c r="G16" s="19">
        <v>32</v>
      </c>
      <c r="H16" s="19">
        <v>195</v>
      </c>
      <c r="I16" s="19">
        <v>45</v>
      </c>
      <c r="J16" s="19">
        <v>10</v>
      </c>
      <c r="K16" s="19">
        <v>66</v>
      </c>
      <c r="L16" s="19">
        <v>321</v>
      </c>
      <c r="M16" s="19">
        <v>385</v>
      </c>
      <c r="N16" s="19">
        <v>5348</v>
      </c>
      <c r="O16" s="19">
        <f t="shared" si="0"/>
        <v>360</v>
      </c>
      <c r="P16" s="21">
        <f t="shared" si="1"/>
        <v>7.7586206896551726</v>
      </c>
    </row>
    <row r="17" spans="1:16" ht="12.5" x14ac:dyDescent="0.25">
      <c r="A17" s="23">
        <v>13</v>
      </c>
      <c r="B17" s="22" t="s">
        <v>533</v>
      </c>
      <c r="C17" s="19">
        <v>720</v>
      </c>
      <c r="D17" s="19">
        <v>356</v>
      </c>
      <c r="E17" s="19">
        <v>132</v>
      </c>
      <c r="F17" s="19">
        <v>12</v>
      </c>
      <c r="G17" s="19">
        <v>9</v>
      </c>
      <c r="H17" s="19">
        <v>73</v>
      </c>
      <c r="I17" s="19">
        <v>11</v>
      </c>
      <c r="J17" s="19">
        <v>6</v>
      </c>
      <c r="K17" s="19">
        <v>54</v>
      </c>
      <c r="L17" s="19">
        <v>80</v>
      </c>
      <c r="M17" s="19">
        <v>1562</v>
      </c>
      <c r="N17" s="19">
        <v>3015</v>
      </c>
      <c r="O17" s="19">
        <f t="shared" si="0"/>
        <v>85</v>
      </c>
      <c r="P17" s="21">
        <f t="shared" si="1"/>
        <v>6.1908230152949741</v>
      </c>
    </row>
    <row r="18" spans="1:16" ht="12.5" x14ac:dyDescent="0.25">
      <c r="A18" s="23">
        <v>14</v>
      </c>
      <c r="B18" s="22" t="s">
        <v>534</v>
      </c>
      <c r="C18" s="19">
        <v>366</v>
      </c>
      <c r="D18" s="19">
        <v>180</v>
      </c>
      <c r="E18" s="19">
        <v>111</v>
      </c>
      <c r="F18" s="19">
        <v>5</v>
      </c>
      <c r="G18" s="19">
        <v>10</v>
      </c>
      <c r="H18" s="19">
        <v>60</v>
      </c>
      <c r="I18" s="19">
        <v>30</v>
      </c>
      <c r="J18" s="19">
        <v>0</v>
      </c>
      <c r="K18" s="19">
        <v>27</v>
      </c>
      <c r="L18" s="19">
        <v>91</v>
      </c>
      <c r="M18" s="19">
        <v>949</v>
      </c>
      <c r="N18" s="19">
        <v>1833</v>
      </c>
      <c r="O18" s="19">
        <f t="shared" si="0"/>
        <v>65</v>
      </c>
      <c r="P18" s="21">
        <f t="shared" si="1"/>
        <v>8.2382762991128011</v>
      </c>
    </row>
    <row r="19" spans="1:16" ht="12.5" x14ac:dyDescent="0.25">
      <c r="A19" s="23">
        <v>15</v>
      </c>
      <c r="B19" s="22" t="s">
        <v>155</v>
      </c>
      <c r="C19" s="19">
        <v>1325</v>
      </c>
      <c r="D19" s="19">
        <v>952</v>
      </c>
      <c r="E19" s="19">
        <v>525</v>
      </c>
      <c r="F19" s="19">
        <v>102</v>
      </c>
      <c r="G19" s="19">
        <v>8</v>
      </c>
      <c r="H19" s="19">
        <v>179</v>
      </c>
      <c r="I19" s="19">
        <v>46</v>
      </c>
      <c r="J19" s="19">
        <v>3</v>
      </c>
      <c r="K19" s="19">
        <v>70</v>
      </c>
      <c r="L19" s="19">
        <v>209</v>
      </c>
      <c r="M19" s="19">
        <v>362</v>
      </c>
      <c r="N19" s="19">
        <v>3791</v>
      </c>
      <c r="O19" s="19">
        <f t="shared" si="0"/>
        <v>281</v>
      </c>
      <c r="P19" s="21">
        <f t="shared" si="1"/>
        <v>8.7538940809968846</v>
      </c>
    </row>
    <row r="20" spans="1:16" ht="12.5" x14ac:dyDescent="0.25">
      <c r="A20" s="23">
        <v>16</v>
      </c>
      <c r="B20" s="22" t="s">
        <v>220</v>
      </c>
      <c r="C20" s="19">
        <v>344</v>
      </c>
      <c r="D20" s="19">
        <v>372</v>
      </c>
      <c r="E20" s="19">
        <v>252</v>
      </c>
      <c r="F20" s="19">
        <v>14</v>
      </c>
      <c r="G20" s="19">
        <v>5</v>
      </c>
      <c r="H20" s="19">
        <v>78</v>
      </c>
      <c r="I20" s="19">
        <v>46</v>
      </c>
      <c r="J20" s="19">
        <v>3</v>
      </c>
      <c r="K20" s="19">
        <v>9</v>
      </c>
      <c r="L20" s="19">
        <v>125</v>
      </c>
      <c r="M20" s="19">
        <v>98</v>
      </c>
      <c r="N20" s="19">
        <v>1348</v>
      </c>
      <c r="O20" s="19">
        <f t="shared" si="0"/>
        <v>92</v>
      </c>
      <c r="P20" s="21">
        <f t="shared" si="1"/>
        <v>8.1923419412288503</v>
      </c>
    </row>
    <row r="21" spans="1:16" ht="12.5" x14ac:dyDescent="0.25">
      <c r="A21" s="23">
        <v>17</v>
      </c>
      <c r="B21" s="22" t="s">
        <v>221</v>
      </c>
      <c r="C21" s="19">
        <v>1294</v>
      </c>
      <c r="D21" s="19">
        <v>1014</v>
      </c>
      <c r="E21" s="19">
        <v>1606</v>
      </c>
      <c r="F21" s="19">
        <v>57</v>
      </c>
      <c r="G21" s="19">
        <v>89</v>
      </c>
      <c r="H21" s="19">
        <v>201</v>
      </c>
      <c r="I21" s="19">
        <v>8</v>
      </c>
      <c r="J21" s="19">
        <v>8</v>
      </c>
      <c r="K21" s="19">
        <v>77</v>
      </c>
      <c r="L21" s="19">
        <v>154</v>
      </c>
      <c r="M21" s="19">
        <v>898</v>
      </c>
      <c r="N21" s="19">
        <v>5409</v>
      </c>
      <c r="O21" s="19">
        <f t="shared" si="0"/>
        <v>258</v>
      </c>
      <c r="P21" s="21">
        <f t="shared" si="1"/>
        <v>5.9255856683509416</v>
      </c>
    </row>
    <row r="22" spans="1:16" ht="12.5" x14ac:dyDescent="0.25">
      <c r="A22" s="23">
        <v>18</v>
      </c>
      <c r="B22" s="22" t="s">
        <v>535</v>
      </c>
      <c r="C22" s="19">
        <v>306</v>
      </c>
      <c r="D22" s="19">
        <v>419</v>
      </c>
      <c r="E22" s="19">
        <v>106</v>
      </c>
      <c r="F22" s="19">
        <v>4</v>
      </c>
      <c r="G22" s="19">
        <v>3</v>
      </c>
      <c r="H22" s="19">
        <v>24</v>
      </c>
      <c r="I22" s="19">
        <v>0</v>
      </c>
      <c r="J22" s="19">
        <v>0</v>
      </c>
      <c r="K22" s="19">
        <v>5</v>
      </c>
      <c r="L22" s="19">
        <v>32</v>
      </c>
      <c r="M22" s="19">
        <v>34</v>
      </c>
      <c r="N22" s="19">
        <v>938</v>
      </c>
      <c r="O22" s="19">
        <f t="shared" si="0"/>
        <v>28</v>
      </c>
      <c r="P22" s="21">
        <f t="shared" si="1"/>
        <v>3.2295271049596308</v>
      </c>
    </row>
    <row r="23" spans="1:16" ht="12.5" x14ac:dyDescent="0.25">
      <c r="A23" s="23">
        <v>19</v>
      </c>
      <c r="B23" s="22" t="s">
        <v>222</v>
      </c>
      <c r="C23" s="19">
        <v>1625</v>
      </c>
      <c r="D23" s="19">
        <v>1955</v>
      </c>
      <c r="E23" s="19">
        <v>1386</v>
      </c>
      <c r="F23" s="19">
        <v>568</v>
      </c>
      <c r="G23" s="19">
        <v>36</v>
      </c>
      <c r="H23" s="19">
        <v>246</v>
      </c>
      <c r="I23" s="19">
        <v>34</v>
      </c>
      <c r="J23" s="19">
        <v>7</v>
      </c>
      <c r="K23" s="19">
        <v>67</v>
      </c>
      <c r="L23" s="19">
        <v>400</v>
      </c>
      <c r="M23" s="19">
        <v>708</v>
      </c>
      <c r="N23" s="19">
        <v>7036</v>
      </c>
      <c r="O23" s="19">
        <f t="shared" si="0"/>
        <v>814</v>
      </c>
      <c r="P23" s="21">
        <f t="shared" si="1"/>
        <v>13.740715732613099</v>
      </c>
    </row>
    <row r="24" spans="1:16" ht="12.5" x14ac:dyDescent="0.25">
      <c r="A24" s="23">
        <v>20</v>
      </c>
      <c r="B24" s="22" t="s">
        <v>223</v>
      </c>
      <c r="C24" s="19">
        <v>1033</v>
      </c>
      <c r="D24" s="19">
        <v>942</v>
      </c>
      <c r="E24" s="19">
        <v>398</v>
      </c>
      <c r="F24" s="19">
        <v>179</v>
      </c>
      <c r="G24" s="19">
        <v>3</v>
      </c>
      <c r="H24" s="19">
        <v>93</v>
      </c>
      <c r="I24" s="19">
        <v>4</v>
      </c>
      <c r="J24" s="19">
        <v>4</v>
      </c>
      <c r="K24" s="19">
        <v>28</v>
      </c>
      <c r="L24" s="19">
        <v>77</v>
      </c>
      <c r="M24" s="19">
        <v>239</v>
      </c>
      <c r="N24" s="19">
        <v>3009</v>
      </c>
      <c r="O24" s="19">
        <f t="shared" si="0"/>
        <v>272</v>
      </c>
      <c r="P24" s="21">
        <f t="shared" si="1"/>
        <v>10.134128166915051</v>
      </c>
    </row>
    <row r="25" spans="1:16" ht="12.5" x14ac:dyDescent="0.25">
      <c r="A25" s="23">
        <v>21</v>
      </c>
      <c r="B25" s="22" t="s">
        <v>224</v>
      </c>
      <c r="C25" s="19">
        <v>793</v>
      </c>
      <c r="D25" s="19">
        <v>843</v>
      </c>
      <c r="E25" s="19">
        <v>531</v>
      </c>
      <c r="F25" s="19">
        <v>203</v>
      </c>
      <c r="G25" s="19">
        <v>147</v>
      </c>
      <c r="H25" s="19">
        <v>101</v>
      </c>
      <c r="I25" s="19">
        <v>3</v>
      </c>
      <c r="J25" s="19">
        <v>4</v>
      </c>
      <c r="K25" s="19">
        <v>39</v>
      </c>
      <c r="L25" s="19">
        <v>112</v>
      </c>
      <c r="M25" s="19">
        <v>267</v>
      </c>
      <c r="N25" s="19">
        <v>3056</v>
      </c>
      <c r="O25" s="19">
        <f t="shared" si="0"/>
        <v>304</v>
      </c>
      <c r="P25" s="21">
        <f t="shared" si="1"/>
        <v>11.411411411411411</v>
      </c>
    </row>
    <row r="26" spans="1:16" ht="12.5" x14ac:dyDescent="0.25">
      <c r="A26" s="23">
        <v>22</v>
      </c>
      <c r="B26" s="22" t="s">
        <v>225</v>
      </c>
      <c r="C26" s="19">
        <v>988</v>
      </c>
      <c r="D26" s="19">
        <v>1102</v>
      </c>
      <c r="E26" s="19">
        <v>353</v>
      </c>
      <c r="F26" s="19">
        <v>10</v>
      </c>
      <c r="G26" s="19">
        <v>0</v>
      </c>
      <c r="H26" s="19">
        <v>86</v>
      </c>
      <c r="I26" s="19">
        <v>4</v>
      </c>
      <c r="J26" s="19">
        <v>0</v>
      </c>
      <c r="K26" s="19">
        <v>32</v>
      </c>
      <c r="L26" s="19">
        <v>84</v>
      </c>
      <c r="M26" s="19">
        <v>158</v>
      </c>
      <c r="N26" s="19">
        <v>2824</v>
      </c>
      <c r="O26" s="19">
        <f t="shared" si="0"/>
        <v>96</v>
      </c>
      <c r="P26" s="21">
        <f t="shared" si="1"/>
        <v>3.7281553398058254</v>
      </c>
    </row>
    <row r="27" spans="1:16" ht="12.5" x14ac:dyDescent="0.25">
      <c r="A27" s="23">
        <v>23</v>
      </c>
      <c r="B27" s="22" t="s">
        <v>226</v>
      </c>
      <c r="C27" s="19">
        <v>852</v>
      </c>
      <c r="D27" s="19">
        <v>965</v>
      </c>
      <c r="E27" s="19">
        <v>168</v>
      </c>
      <c r="F27" s="19">
        <v>16</v>
      </c>
      <c r="G27" s="19">
        <v>3</v>
      </c>
      <c r="H27" s="19">
        <v>35</v>
      </c>
      <c r="I27" s="19">
        <v>0</v>
      </c>
      <c r="J27" s="19">
        <v>3</v>
      </c>
      <c r="K27" s="19">
        <v>98</v>
      </c>
      <c r="L27" s="19">
        <v>52</v>
      </c>
      <c r="M27" s="19">
        <v>67</v>
      </c>
      <c r="N27" s="19">
        <v>2262</v>
      </c>
      <c r="O27" s="19">
        <f t="shared" si="0"/>
        <v>51</v>
      </c>
      <c r="P27" s="21">
        <f t="shared" si="1"/>
        <v>2.3831775700934581</v>
      </c>
    </row>
    <row r="28" spans="1:16" ht="12.5" x14ac:dyDescent="0.25">
      <c r="A28" s="23">
        <v>24</v>
      </c>
      <c r="B28" s="22" t="s">
        <v>227</v>
      </c>
      <c r="C28" s="19">
        <v>2123</v>
      </c>
      <c r="D28" s="19">
        <v>1299</v>
      </c>
      <c r="E28" s="19">
        <v>702</v>
      </c>
      <c r="F28" s="19">
        <v>30</v>
      </c>
      <c r="G28" s="19">
        <v>9</v>
      </c>
      <c r="H28" s="19">
        <v>127</v>
      </c>
      <c r="I28" s="19">
        <v>10</v>
      </c>
      <c r="J28" s="19">
        <v>7</v>
      </c>
      <c r="K28" s="19">
        <v>125</v>
      </c>
      <c r="L28" s="19">
        <v>193</v>
      </c>
      <c r="M28" s="19">
        <v>278</v>
      </c>
      <c r="N28" s="19">
        <v>4911</v>
      </c>
      <c r="O28" s="19">
        <f t="shared" si="0"/>
        <v>157</v>
      </c>
      <c r="P28" s="21">
        <f t="shared" si="1"/>
        <v>3.5424187725631766</v>
      </c>
    </row>
    <row r="29" spans="1:16" ht="12.5" x14ac:dyDescent="0.25">
      <c r="A29" s="23">
        <v>25</v>
      </c>
      <c r="B29" s="22" t="s">
        <v>228</v>
      </c>
      <c r="C29" s="19">
        <v>1016</v>
      </c>
      <c r="D29" s="19">
        <v>1182</v>
      </c>
      <c r="E29" s="19">
        <v>497</v>
      </c>
      <c r="F29" s="19">
        <v>109</v>
      </c>
      <c r="G29" s="19">
        <v>24</v>
      </c>
      <c r="H29" s="19">
        <v>150</v>
      </c>
      <c r="I29" s="19">
        <v>35</v>
      </c>
      <c r="J29" s="19">
        <v>7</v>
      </c>
      <c r="K29" s="19">
        <v>104</v>
      </c>
      <c r="L29" s="19">
        <v>165</v>
      </c>
      <c r="M29" s="19">
        <v>301</v>
      </c>
      <c r="N29" s="19">
        <v>3586</v>
      </c>
      <c r="O29" s="19">
        <f t="shared" si="0"/>
        <v>259</v>
      </c>
      <c r="P29" s="21">
        <f t="shared" si="1"/>
        <v>8.2906530089628685</v>
      </c>
    </row>
    <row r="30" spans="1:16" ht="12.5" x14ac:dyDescent="0.25">
      <c r="A30" s="23">
        <v>26</v>
      </c>
      <c r="B30" s="22" t="s">
        <v>229</v>
      </c>
      <c r="C30" s="19">
        <v>242</v>
      </c>
      <c r="D30" s="19">
        <v>290</v>
      </c>
      <c r="E30" s="19">
        <v>33</v>
      </c>
      <c r="F30" s="19">
        <v>9</v>
      </c>
      <c r="G30" s="19">
        <v>4</v>
      </c>
      <c r="H30" s="19">
        <v>16</v>
      </c>
      <c r="I30" s="19">
        <v>3</v>
      </c>
      <c r="J30" s="19">
        <v>0</v>
      </c>
      <c r="K30" s="19">
        <v>5</v>
      </c>
      <c r="L30" s="19">
        <v>29</v>
      </c>
      <c r="M30" s="19">
        <v>42</v>
      </c>
      <c r="N30" s="19">
        <v>677</v>
      </c>
      <c r="O30" s="19">
        <f t="shared" si="0"/>
        <v>25</v>
      </c>
      <c r="P30" s="21">
        <f t="shared" si="1"/>
        <v>4.1528239202657806</v>
      </c>
    </row>
    <row r="31" spans="1:16" ht="12.5" x14ac:dyDescent="0.25">
      <c r="A31" s="23">
        <v>27</v>
      </c>
      <c r="B31" s="22" t="s">
        <v>536</v>
      </c>
      <c r="C31" s="19">
        <v>1233</v>
      </c>
      <c r="D31" s="19">
        <v>861</v>
      </c>
      <c r="E31" s="19">
        <v>630</v>
      </c>
      <c r="F31" s="19">
        <v>157</v>
      </c>
      <c r="G31" s="19">
        <v>62</v>
      </c>
      <c r="H31" s="19">
        <v>244</v>
      </c>
      <c r="I31" s="19">
        <v>19</v>
      </c>
      <c r="J31" s="19">
        <v>10</v>
      </c>
      <c r="K31" s="19">
        <v>43</v>
      </c>
      <c r="L31" s="19">
        <v>230</v>
      </c>
      <c r="M31" s="19">
        <v>406</v>
      </c>
      <c r="N31" s="19">
        <v>3898</v>
      </c>
      <c r="O31" s="19">
        <f t="shared" si="0"/>
        <v>401</v>
      </c>
      <c r="P31" s="21">
        <f t="shared" si="1"/>
        <v>12.304387849033446</v>
      </c>
    </row>
    <row r="32" spans="1:16" ht="12.5" x14ac:dyDescent="0.25">
      <c r="A32" s="23">
        <v>28</v>
      </c>
      <c r="B32" s="22" t="s">
        <v>230</v>
      </c>
      <c r="C32" s="19">
        <v>467</v>
      </c>
      <c r="D32" s="19">
        <v>721</v>
      </c>
      <c r="E32" s="19">
        <v>929</v>
      </c>
      <c r="F32" s="19">
        <v>62</v>
      </c>
      <c r="G32" s="19">
        <v>26</v>
      </c>
      <c r="H32" s="19">
        <v>154</v>
      </c>
      <c r="I32" s="19">
        <v>7</v>
      </c>
      <c r="J32" s="19">
        <v>5</v>
      </c>
      <c r="K32" s="19">
        <v>36</v>
      </c>
      <c r="L32" s="19">
        <v>182</v>
      </c>
      <c r="M32" s="19">
        <v>467</v>
      </c>
      <c r="N32" s="19">
        <v>3051</v>
      </c>
      <c r="O32" s="19">
        <f t="shared" si="0"/>
        <v>216</v>
      </c>
      <c r="P32" s="21">
        <f t="shared" si="1"/>
        <v>8.9738263398421267</v>
      </c>
    </row>
    <row r="33" spans="1:16" ht="12.5" x14ac:dyDescent="0.25">
      <c r="A33" s="23">
        <v>29</v>
      </c>
      <c r="B33" s="22" t="s">
        <v>537</v>
      </c>
      <c r="C33" s="19">
        <v>480</v>
      </c>
      <c r="D33" s="19">
        <v>581</v>
      </c>
      <c r="E33" s="19">
        <v>137</v>
      </c>
      <c r="F33" s="19">
        <v>21</v>
      </c>
      <c r="G33" s="19">
        <v>4</v>
      </c>
      <c r="H33" s="19">
        <v>56</v>
      </c>
      <c r="I33" s="19">
        <v>11</v>
      </c>
      <c r="J33" s="19">
        <v>0</v>
      </c>
      <c r="K33" s="19">
        <v>20</v>
      </c>
      <c r="L33" s="19">
        <v>61</v>
      </c>
      <c r="M33" s="19">
        <v>140</v>
      </c>
      <c r="N33" s="19">
        <v>1507</v>
      </c>
      <c r="O33" s="19">
        <f t="shared" si="0"/>
        <v>77</v>
      </c>
      <c r="P33" s="21">
        <f t="shared" si="1"/>
        <v>5.8778625954198471</v>
      </c>
    </row>
    <row r="34" spans="1:16" ht="12.5" x14ac:dyDescent="0.25">
      <c r="A34" s="23">
        <v>30</v>
      </c>
      <c r="B34" s="22" t="s">
        <v>538</v>
      </c>
      <c r="C34" s="19">
        <v>765</v>
      </c>
      <c r="D34" s="19">
        <v>598</v>
      </c>
      <c r="E34" s="19">
        <v>774</v>
      </c>
      <c r="F34" s="19">
        <v>25</v>
      </c>
      <c r="G34" s="19">
        <v>10</v>
      </c>
      <c r="H34" s="19">
        <v>138</v>
      </c>
      <c r="I34" s="19">
        <v>19</v>
      </c>
      <c r="J34" s="19">
        <v>0</v>
      </c>
      <c r="K34" s="19">
        <v>27</v>
      </c>
      <c r="L34" s="19">
        <v>132</v>
      </c>
      <c r="M34" s="19">
        <v>362</v>
      </c>
      <c r="N34" s="19">
        <v>2853</v>
      </c>
      <c r="O34" s="19">
        <f t="shared" si="0"/>
        <v>163</v>
      </c>
      <c r="P34" s="21">
        <f t="shared" si="1"/>
        <v>6.9185059422750426</v>
      </c>
    </row>
    <row r="35" spans="1:16" ht="12.5" x14ac:dyDescent="0.25">
      <c r="A35" s="23">
        <v>31</v>
      </c>
      <c r="B35" s="22" t="s">
        <v>539</v>
      </c>
      <c r="C35" s="19">
        <v>795</v>
      </c>
      <c r="D35" s="19">
        <v>627</v>
      </c>
      <c r="E35" s="19">
        <v>664</v>
      </c>
      <c r="F35" s="19">
        <v>128</v>
      </c>
      <c r="G35" s="19">
        <v>23</v>
      </c>
      <c r="H35" s="19">
        <v>166</v>
      </c>
      <c r="I35" s="19">
        <v>11</v>
      </c>
      <c r="J35" s="19">
        <v>10</v>
      </c>
      <c r="K35" s="19">
        <v>132</v>
      </c>
      <c r="L35" s="19">
        <v>130</v>
      </c>
      <c r="M35" s="19">
        <v>247</v>
      </c>
      <c r="N35" s="19">
        <v>2927</v>
      </c>
      <c r="O35" s="19">
        <f t="shared" si="0"/>
        <v>294</v>
      </c>
      <c r="P35" s="21">
        <f t="shared" si="1"/>
        <v>11.502347417840376</v>
      </c>
    </row>
    <row r="36" spans="1:16" ht="12.5" x14ac:dyDescent="0.25">
      <c r="A36" s="23">
        <v>32</v>
      </c>
      <c r="B36" s="22" t="s">
        <v>540</v>
      </c>
      <c r="C36" s="19">
        <v>617</v>
      </c>
      <c r="D36" s="19">
        <v>513</v>
      </c>
      <c r="E36" s="19">
        <v>354</v>
      </c>
      <c r="F36" s="19">
        <v>79</v>
      </c>
      <c r="G36" s="19">
        <v>8</v>
      </c>
      <c r="H36" s="19">
        <v>97</v>
      </c>
      <c r="I36" s="19">
        <v>9</v>
      </c>
      <c r="J36" s="19">
        <v>0</v>
      </c>
      <c r="K36" s="19">
        <v>56</v>
      </c>
      <c r="L36" s="19">
        <v>74</v>
      </c>
      <c r="M36" s="19">
        <v>148</v>
      </c>
      <c r="N36" s="19">
        <v>1949</v>
      </c>
      <c r="O36" s="19">
        <f t="shared" si="0"/>
        <v>176</v>
      </c>
      <c r="P36" s="21">
        <f t="shared" si="1"/>
        <v>10.155799192152337</v>
      </c>
    </row>
    <row r="37" spans="1:16" ht="12.5" x14ac:dyDescent="0.25">
      <c r="A37" s="23">
        <v>33</v>
      </c>
      <c r="B37" s="22" t="s">
        <v>231</v>
      </c>
      <c r="C37" s="19">
        <v>2161</v>
      </c>
      <c r="D37" s="19">
        <v>1385</v>
      </c>
      <c r="E37" s="19">
        <v>1124</v>
      </c>
      <c r="F37" s="19">
        <v>28</v>
      </c>
      <c r="G37" s="19">
        <v>27</v>
      </c>
      <c r="H37" s="19">
        <v>164</v>
      </c>
      <c r="I37" s="19">
        <v>25</v>
      </c>
      <c r="J37" s="19">
        <v>6</v>
      </c>
      <c r="K37" s="19">
        <v>152</v>
      </c>
      <c r="L37" s="19">
        <v>177</v>
      </c>
      <c r="M37" s="19">
        <v>673</v>
      </c>
      <c r="N37" s="19">
        <v>5928</v>
      </c>
      <c r="O37" s="19">
        <f t="shared" si="0"/>
        <v>192</v>
      </c>
      <c r="P37" s="21">
        <f t="shared" si="1"/>
        <v>3.7854889589905363</v>
      </c>
    </row>
    <row r="38" spans="1:16" ht="12.5" x14ac:dyDescent="0.25">
      <c r="A38" s="23">
        <v>34</v>
      </c>
      <c r="B38" s="22" t="s">
        <v>541</v>
      </c>
      <c r="C38" s="19">
        <v>25</v>
      </c>
      <c r="D38" s="19">
        <v>59</v>
      </c>
      <c r="E38" s="19">
        <v>57</v>
      </c>
      <c r="F38" s="19">
        <v>9</v>
      </c>
      <c r="G38" s="19">
        <v>3</v>
      </c>
      <c r="H38" s="19">
        <v>9</v>
      </c>
      <c r="I38" s="19">
        <v>17</v>
      </c>
      <c r="J38" s="19">
        <v>0</v>
      </c>
      <c r="K38" s="19">
        <v>0</v>
      </c>
      <c r="L38" s="19">
        <v>6</v>
      </c>
      <c r="M38" s="19">
        <v>14</v>
      </c>
      <c r="N38" s="19">
        <v>195</v>
      </c>
      <c r="O38" s="19">
        <f t="shared" si="0"/>
        <v>18</v>
      </c>
      <c r="P38" s="21">
        <f t="shared" si="1"/>
        <v>10.05586592178771</v>
      </c>
    </row>
    <row r="39" spans="1:16" ht="12.5" x14ac:dyDescent="0.25">
      <c r="A39" s="23">
        <v>35</v>
      </c>
      <c r="B39" s="22" t="s">
        <v>542</v>
      </c>
      <c r="C39" s="19">
        <v>269</v>
      </c>
      <c r="D39" s="19">
        <v>523</v>
      </c>
      <c r="E39" s="19">
        <v>84</v>
      </c>
      <c r="F39" s="19">
        <v>5</v>
      </c>
      <c r="G39" s="19">
        <v>3</v>
      </c>
      <c r="H39" s="19">
        <v>16</v>
      </c>
      <c r="I39" s="19">
        <v>21</v>
      </c>
      <c r="J39" s="19">
        <v>0</v>
      </c>
      <c r="K39" s="19">
        <v>79</v>
      </c>
      <c r="L39" s="19">
        <v>17</v>
      </c>
      <c r="M39" s="19">
        <v>37</v>
      </c>
      <c r="N39" s="19">
        <v>1063</v>
      </c>
      <c r="O39" s="19">
        <f t="shared" si="0"/>
        <v>21</v>
      </c>
      <c r="P39" s="21">
        <f t="shared" si="1"/>
        <v>2.1</v>
      </c>
    </row>
    <row r="40" spans="1:16" ht="12.5" x14ac:dyDescent="0.25">
      <c r="A40" s="23">
        <v>36</v>
      </c>
      <c r="B40" s="22" t="s">
        <v>543</v>
      </c>
      <c r="C40" s="19">
        <v>771</v>
      </c>
      <c r="D40" s="19">
        <v>539</v>
      </c>
      <c r="E40" s="19">
        <v>164</v>
      </c>
      <c r="F40" s="19">
        <v>21</v>
      </c>
      <c r="G40" s="19">
        <v>4</v>
      </c>
      <c r="H40" s="19">
        <v>67</v>
      </c>
      <c r="I40" s="19">
        <v>4</v>
      </c>
      <c r="J40" s="19">
        <v>0</v>
      </c>
      <c r="K40" s="19">
        <v>32</v>
      </c>
      <c r="L40" s="19">
        <v>133</v>
      </c>
      <c r="M40" s="19">
        <v>559</v>
      </c>
      <c r="N40" s="19">
        <v>2300</v>
      </c>
      <c r="O40" s="19">
        <f t="shared" si="0"/>
        <v>88</v>
      </c>
      <c r="P40" s="21">
        <f t="shared" si="1"/>
        <v>5.4931335830212236</v>
      </c>
    </row>
    <row r="41" spans="1:16" ht="12.5" x14ac:dyDescent="0.25">
      <c r="A41" s="23">
        <v>37</v>
      </c>
      <c r="B41" s="22" t="s">
        <v>232</v>
      </c>
      <c r="C41" s="19">
        <v>304</v>
      </c>
      <c r="D41" s="19">
        <v>422</v>
      </c>
      <c r="E41" s="19">
        <v>87</v>
      </c>
      <c r="F41" s="19">
        <v>21</v>
      </c>
      <c r="G41" s="19">
        <v>0</v>
      </c>
      <c r="H41" s="19">
        <v>43</v>
      </c>
      <c r="I41" s="19">
        <v>0</v>
      </c>
      <c r="J41" s="19">
        <v>0</v>
      </c>
      <c r="K41" s="19">
        <v>20</v>
      </c>
      <c r="L41" s="19">
        <v>44</v>
      </c>
      <c r="M41" s="19">
        <v>42</v>
      </c>
      <c r="N41" s="19">
        <v>979</v>
      </c>
      <c r="O41" s="19">
        <f t="shared" si="0"/>
        <v>64</v>
      </c>
      <c r="P41" s="21">
        <f t="shared" si="1"/>
        <v>7.1348940914158305</v>
      </c>
    </row>
    <row r="42" spans="1:16" ht="12.5" x14ac:dyDescent="0.25">
      <c r="A42" s="23">
        <v>38</v>
      </c>
      <c r="B42" s="22" t="s">
        <v>233</v>
      </c>
      <c r="C42" s="19">
        <v>1339</v>
      </c>
      <c r="D42" s="19">
        <v>1747</v>
      </c>
      <c r="E42" s="19">
        <v>1193</v>
      </c>
      <c r="F42" s="19">
        <v>154</v>
      </c>
      <c r="G42" s="19">
        <v>40</v>
      </c>
      <c r="H42" s="19">
        <v>219</v>
      </c>
      <c r="I42" s="19">
        <v>20</v>
      </c>
      <c r="J42" s="19">
        <v>10</v>
      </c>
      <c r="K42" s="19">
        <v>74</v>
      </c>
      <c r="L42" s="19">
        <v>233</v>
      </c>
      <c r="M42" s="19">
        <v>357</v>
      </c>
      <c r="N42" s="19">
        <v>5384</v>
      </c>
      <c r="O42" s="19">
        <f t="shared" si="0"/>
        <v>373</v>
      </c>
      <c r="P42" s="21">
        <f t="shared" si="1"/>
        <v>7.7773144286905751</v>
      </c>
    </row>
    <row r="43" spans="1:16" ht="12.5" x14ac:dyDescent="0.25">
      <c r="A43" s="23">
        <v>39</v>
      </c>
      <c r="B43" s="22" t="s">
        <v>234</v>
      </c>
      <c r="C43" s="19">
        <v>957</v>
      </c>
      <c r="D43" s="19">
        <v>1548</v>
      </c>
      <c r="E43" s="19">
        <v>564</v>
      </c>
      <c r="F43" s="19">
        <v>115</v>
      </c>
      <c r="G43" s="19">
        <v>25</v>
      </c>
      <c r="H43" s="19">
        <v>130</v>
      </c>
      <c r="I43" s="19">
        <v>9</v>
      </c>
      <c r="J43" s="19">
        <v>0</v>
      </c>
      <c r="K43" s="19">
        <v>29</v>
      </c>
      <c r="L43" s="19">
        <v>141</v>
      </c>
      <c r="M43" s="19">
        <v>163</v>
      </c>
      <c r="N43" s="19">
        <v>3678</v>
      </c>
      <c r="O43" s="19">
        <f t="shared" si="0"/>
        <v>245</v>
      </c>
      <c r="P43" s="21">
        <f t="shared" si="1"/>
        <v>7.254960023689665</v>
      </c>
    </row>
    <row r="44" spans="1:16" ht="12.5" x14ac:dyDescent="0.25">
      <c r="A44" s="23">
        <v>40</v>
      </c>
      <c r="B44" s="22" t="s">
        <v>235</v>
      </c>
      <c r="C44" s="19">
        <v>779</v>
      </c>
      <c r="D44" s="19">
        <v>1195</v>
      </c>
      <c r="E44" s="19">
        <v>289</v>
      </c>
      <c r="F44" s="19">
        <v>14</v>
      </c>
      <c r="G44" s="19">
        <v>0</v>
      </c>
      <c r="H44" s="19">
        <v>64</v>
      </c>
      <c r="I44" s="19">
        <v>35</v>
      </c>
      <c r="J44" s="19">
        <v>0</v>
      </c>
      <c r="K44" s="19">
        <v>15</v>
      </c>
      <c r="L44" s="19">
        <v>84</v>
      </c>
      <c r="M44" s="19">
        <v>90</v>
      </c>
      <c r="N44" s="19">
        <v>2567</v>
      </c>
      <c r="O44" s="19">
        <f t="shared" si="0"/>
        <v>78</v>
      </c>
      <c r="P44" s="21">
        <f t="shared" si="1"/>
        <v>3.2622333751568382</v>
      </c>
    </row>
    <row r="45" spans="1:16" ht="12.5" x14ac:dyDescent="0.25">
      <c r="A45" s="23">
        <v>41</v>
      </c>
      <c r="B45" s="22" t="s">
        <v>236</v>
      </c>
      <c r="C45" s="19">
        <v>2433</v>
      </c>
      <c r="D45" s="19">
        <v>1837</v>
      </c>
      <c r="E45" s="19">
        <v>498</v>
      </c>
      <c r="F45" s="19">
        <v>12</v>
      </c>
      <c r="G45" s="19">
        <v>17</v>
      </c>
      <c r="H45" s="19">
        <v>102</v>
      </c>
      <c r="I45" s="19">
        <v>15</v>
      </c>
      <c r="J45" s="19">
        <v>0</v>
      </c>
      <c r="K45" s="19">
        <v>55</v>
      </c>
      <c r="L45" s="19">
        <v>148</v>
      </c>
      <c r="M45" s="19">
        <v>359</v>
      </c>
      <c r="N45" s="19">
        <v>5481</v>
      </c>
      <c r="O45" s="19">
        <f t="shared" si="0"/>
        <v>114</v>
      </c>
      <c r="P45" s="21">
        <f t="shared" si="1"/>
        <v>2.294224189977863</v>
      </c>
    </row>
    <row r="46" spans="1:16" ht="12.5" x14ac:dyDescent="0.25">
      <c r="A46" s="23">
        <v>42</v>
      </c>
      <c r="B46" s="22" t="s">
        <v>544</v>
      </c>
      <c r="C46" s="19">
        <v>770</v>
      </c>
      <c r="D46" s="19">
        <v>530</v>
      </c>
      <c r="E46" s="19">
        <v>200</v>
      </c>
      <c r="F46" s="19">
        <v>38</v>
      </c>
      <c r="G46" s="19">
        <v>4</v>
      </c>
      <c r="H46" s="19">
        <v>104</v>
      </c>
      <c r="I46" s="19">
        <v>8</v>
      </c>
      <c r="J46" s="19">
        <v>0</v>
      </c>
      <c r="K46" s="19">
        <v>34</v>
      </c>
      <c r="L46" s="19">
        <v>89</v>
      </c>
      <c r="M46" s="19">
        <v>192</v>
      </c>
      <c r="N46" s="19">
        <v>1979</v>
      </c>
      <c r="O46" s="19">
        <f t="shared" si="0"/>
        <v>142</v>
      </c>
      <c r="P46" s="21">
        <f t="shared" si="1"/>
        <v>8.4123222748815163</v>
      </c>
    </row>
    <row r="47" spans="1:16" ht="12.5" x14ac:dyDescent="0.25">
      <c r="A47" s="23">
        <v>43</v>
      </c>
      <c r="B47" s="22" t="s">
        <v>545</v>
      </c>
      <c r="C47" s="19">
        <v>968</v>
      </c>
      <c r="D47" s="19">
        <v>596</v>
      </c>
      <c r="E47" s="19">
        <v>534</v>
      </c>
      <c r="F47" s="19">
        <v>38</v>
      </c>
      <c r="G47" s="19">
        <v>33</v>
      </c>
      <c r="H47" s="19">
        <v>120</v>
      </c>
      <c r="I47" s="19">
        <v>18</v>
      </c>
      <c r="J47" s="19">
        <v>5</v>
      </c>
      <c r="K47" s="19">
        <v>37</v>
      </c>
      <c r="L47" s="19">
        <v>128</v>
      </c>
      <c r="M47" s="19">
        <v>171</v>
      </c>
      <c r="N47" s="19">
        <v>2646</v>
      </c>
      <c r="O47" s="19">
        <f t="shared" si="0"/>
        <v>158</v>
      </c>
      <c r="P47" s="21">
        <f t="shared" si="1"/>
        <v>6.7262664963814389</v>
      </c>
    </row>
    <row r="48" spans="1:16" ht="12.5" x14ac:dyDescent="0.25">
      <c r="A48" s="23">
        <v>44</v>
      </c>
      <c r="B48" s="22" t="s">
        <v>546</v>
      </c>
      <c r="C48" s="19">
        <v>879</v>
      </c>
      <c r="D48" s="19">
        <v>605</v>
      </c>
      <c r="E48" s="19">
        <v>377</v>
      </c>
      <c r="F48" s="19">
        <v>23</v>
      </c>
      <c r="G48" s="19">
        <v>7</v>
      </c>
      <c r="H48" s="19">
        <v>79</v>
      </c>
      <c r="I48" s="19">
        <v>8</v>
      </c>
      <c r="J48" s="19">
        <v>0</v>
      </c>
      <c r="K48" s="19">
        <v>26</v>
      </c>
      <c r="L48" s="19">
        <v>99</v>
      </c>
      <c r="M48" s="19">
        <v>119</v>
      </c>
      <c r="N48" s="19">
        <v>2232</v>
      </c>
      <c r="O48" s="19">
        <f t="shared" si="0"/>
        <v>102</v>
      </c>
      <c r="P48" s="21">
        <f t="shared" si="1"/>
        <v>5.0898203592814371</v>
      </c>
    </row>
    <row r="49" spans="1:16" ht="12.5" x14ac:dyDescent="0.25">
      <c r="A49" s="23">
        <v>45</v>
      </c>
      <c r="B49" s="22" t="s">
        <v>237</v>
      </c>
      <c r="C49" s="19">
        <v>156</v>
      </c>
      <c r="D49" s="19">
        <v>230</v>
      </c>
      <c r="E49" s="19">
        <v>157</v>
      </c>
      <c r="F49" s="19">
        <v>107</v>
      </c>
      <c r="G49" s="19">
        <v>11</v>
      </c>
      <c r="H49" s="19">
        <v>44</v>
      </c>
      <c r="I49" s="19">
        <v>0</v>
      </c>
      <c r="J49" s="19">
        <v>4</v>
      </c>
      <c r="K49" s="19">
        <v>16</v>
      </c>
      <c r="L49" s="19">
        <v>38</v>
      </c>
      <c r="M49" s="19">
        <v>76</v>
      </c>
      <c r="N49" s="19">
        <v>833</v>
      </c>
      <c r="O49" s="19">
        <f t="shared" si="0"/>
        <v>151</v>
      </c>
      <c r="P49" s="21">
        <f t="shared" si="1"/>
        <v>20.827586206896552</v>
      </c>
    </row>
    <row r="50" spans="1:16" ht="12.5" x14ac:dyDescent="0.25">
      <c r="A50" s="23">
        <v>46</v>
      </c>
      <c r="B50" s="22" t="s">
        <v>547</v>
      </c>
      <c r="C50" s="19">
        <v>1980</v>
      </c>
      <c r="D50" s="19">
        <v>1936</v>
      </c>
      <c r="E50" s="19">
        <v>1527</v>
      </c>
      <c r="F50" s="19">
        <v>147</v>
      </c>
      <c r="G50" s="19">
        <v>53</v>
      </c>
      <c r="H50" s="19">
        <v>351</v>
      </c>
      <c r="I50" s="19">
        <v>133</v>
      </c>
      <c r="J50" s="19">
        <v>11</v>
      </c>
      <c r="K50" s="19">
        <v>69</v>
      </c>
      <c r="L50" s="19">
        <v>266</v>
      </c>
      <c r="M50" s="19">
        <v>470</v>
      </c>
      <c r="N50" s="19">
        <v>6948</v>
      </c>
      <c r="O50" s="19">
        <f t="shared" si="0"/>
        <v>498</v>
      </c>
      <c r="P50" s="21">
        <f t="shared" si="1"/>
        <v>8.0231996133397772</v>
      </c>
    </row>
    <row r="51" spans="1:16" ht="12.5" x14ac:dyDescent="0.25">
      <c r="A51" s="23">
        <v>47</v>
      </c>
      <c r="B51" s="22" t="s">
        <v>156</v>
      </c>
      <c r="C51" s="19">
        <v>1965</v>
      </c>
      <c r="D51" s="19">
        <v>1245</v>
      </c>
      <c r="E51" s="19">
        <v>739</v>
      </c>
      <c r="F51" s="19">
        <v>221</v>
      </c>
      <c r="G51" s="19">
        <v>25</v>
      </c>
      <c r="H51" s="19">
        <v>198</v>
      </c>
      <c r="I51" s="19">
        <v>30</v>
      </c>
      <c r="J51" s="19">
        <v>15</v>
      </c>
      <c r="K51" s="19">
        <v>77</v>
      </c>
      <c r="L51" s="19">
        <v>380</v>
      </c>
      <c r="M51" s="19">
        <v>532</v>
      </c>
      <c r="N51" s="19">
        <v>5429</v>
      </c>
      <c r="O51" s="19">
        <f t="shared" si="0"/>
        <v>419</v>
      </c>
      <c r="P51" s="21">
        <f t="shared" si="1"/>
        <v>9.2801771871539316</v>
      </c>
    </row>
    <row r="52" spans="1:16" ht="12.5" x14ac:dyDescent="0.25">
      <c r="A52" s="23">
        <v>48</v>
      </c>
      <c r="B52" s="22" t="s">
        <v>548</v>
      </c>
      <c r="C52" s="19">
        <v>784</v>
      </c>
      <c r="D52" s="19">
        <v>568</v>
      </c>
      <c r="E52" s="19">
        <v>798</v>
      </c>
      <c r="F52" s="19">
        <v>86</v>
      </c>
      <c r="G52" s="19">
        <v>30</v>
      </c>
      <c r="H52" s="19">
        <v>202</v>
      </c>
      <c r="I52" s="19">
        <v>21</v>
      </c>
      <c r="J52" s="19">
        <v>0</v>
      </c>
      <c r="K52" s="19">
        <v>29</v>
      </c>
      <c r="L52" s="19">
        <v>115</v>
      </c>
      <c r="M52" s="19">
        <v>433</v>
      </c>
      <c r="N52" s="19">
        <v>3076</v>
      </c>
      <c r="O52" s="19">
        <f t="shared" si="0"/>
        <v>288</v>
      </c>
      <c r="P52" s="21">
        <f t="shared" si="1"/>
        <v>11.437648927720414</v>
      </c>
    </row>
    <row r="53" spans="1:16" ht="12.5" x14ac:dyDescent="0.25">
      <c r="A53" s="23">
        <v>49</v>
      </c>
      <c r="B53" s="22" t="s">
        <v>238</v>
      </c>
      <c r="C53" s="19">
        <v>2291</v>
      </c>
      <c r="D53" s="19">
        <v>2390</v>
      </c>
      <c r="E53" s="19">
        <v>1525</v>
      </c>
      <c r="F53" s="19">
        <v>42</v>
      </c>
      <c r="G53" s="19">
        <v>41</v>
      </c>
      <c r="H53" s="19">
        <v>273</v>
      </c>
      <c r="I53" s="19">
        <v>24</v>
      </c>
      <c r="J53" s="19">
        <v>7</v>
      </c>
      <c r="K53" s="19">
        <v>93</v>
      </c>
      <c r="L53" s="19">
        <v>247</v>
      </c>
      <c r="M53" s="19">
        <v>583</v>
      </c>
      <c r="N53" s="19">
        <v>7532</v>
      </c>
      <c r="O53" s="19">
        <f t="shared" si="0"/>
        <v>315</v>
      </c>
      <c r="P53" s="21">
        <f t="shared" si="1"/>
        <v>4.7113371223451983</v>
      </c>
    </row>
    <row r="54" spans="1:16" ht="12.5" x14ac:dyDescent="0.25">
      <c r="A54" s="23">
        <v>50</v>
      </c>
      <c r="B54" s="22" t="s">
        <v>239</v>
      </c>
      <c r="C54" s="19">
        <v>3771</v>
      </c>
      <c r="D54" s="19">
        <v>4257</v>
      </c>
      <c r="E54" s="19">
        <v>2085</v>
      </c>
      <c r="F54" s="19">
        <v>68</v>
      </c>
      <c r="G54" s="19">
        <v>40</v>
      </c>
      <c r="H54" s="19">
        <v>387</v>
      </c>
      <c r="I54" s="19">
        <v>22</v>
      </c>
      <c r="J54" s="19">
        <v>4</v>
      </c>
      <c r="K54" s="19">
        <v>116</v>
      </c>
      <c r="L54" s="19">
        <v>322</v>
      </c>
      <c r="M54" s="19">
        <v>759</v>
      </c>
      <c r="N54" s="19">
        <v>11828</v>
      </c>
      <c r="O54" s="19">
        <f t="shared" si="0"/>
        <v>455</v>
      </c>
      <c r="P54" s="21">
        <f t="shared" si="1"/>
        <v>4.2325581395348841</v>
      </c>
    </row>
    <row r="55" spans="1:16" ht="12.5" x14ac:dyDescent="0.25">
      <c r="A55" s="23">
        <v>51</v>
      </c>
      <c r="B55" s="22" t="s">
        <v>240</v>
      </c>
      <c r="C55" s="19">
        <v>4780</v>
      </c>
      <c r="D55" s="19">
        <v>7701</v>
      </c>
      <c r="E55" s="19">
        <v>3093</v>
      </c>
      <c r="F55" s="19">
        <v>89</v>
      </c>
      <c r="G55" s="19">
        <v>44</v>
      </c>
      <c r="H55" s="19">
        <v>391</v>
      </c>
      <c r="I55" s="19">
        <v>53</v>
      </c>
      <c r="J55" s="19">
        <v>19</v>
      </c>
      <c r="K55" s="19">
        <v>351</v>
      </c>
      <c r="L55" s="19">
        <v>657</v>
      </c>
      <c r="M55" s="19">
        <v>836</v>
      </c>
      <c r="N55" s="19">
        <v>18002</v>
      </c>
      <c r="O55" s="19">
        <f t="shared" si="0"/>
        <v>480</v>
      </c>
      <c r="P55" s="21">
        <f t="shared" si="1"/>
        <v>2.9053931360087164</v>
      </c>
    </row>
    <row r="56" spans="1:16" ht="12.5" x14ac:dyDescent="0.25">
      <c r="A56" s="23">
        <v>52</v>
      </c>
      <c r="B56" s="22" t="s">
        <v>549</v>
      </c>
      <c r="C56" s="19">
        <v>142</v>
      </c>
      <c r="D56" s="19">
        <v>77</v>
      </c>
      <c r="E56" s="19">
        <v>7</v>
      </c>
      <c r="F56" s="19">
        <v>6</v>
      </c>
      <c r="G56" s="19">
        <v>7</v>
      </c>
      <c r="H56" s="19">
        <v>22</v>
      </c>
      <c r="I56" s="19">
        <v>8</v>
      </c>
      <c r="J56" s="19">
        <v>3</v>
      </c>
      <c r="K56" s="19">
        <v>6</v>
      </c>
      <c r="L56" s="19">
        <v>32</v>
      </c>
      <c r="M56" s="19">
        <v>59</v>
      </c>
      <c r="N56" s="19">
        <v>375</v>
      </c>
      <c r="O56" s="19">
        <f t="shared" si="0"/>
        <v>28</v>
      </c>
      <c r="P56" s="21">
        <f t="shared" si="1"/>
        <v>10.071942446043165</v>
      </c>
    </row>
    <row r="57" spans="1:16" ht="12.5" x14ac:dyDescent="0.25">
      <c r="A57" s="23">
        <v>53</v>
      </c>
      <c r="B57" s="22" t="s">
        <v>241</v>
      </c>
      <c r="C57" s="19">
        <v>675</v>
      </c>
      <c r="D57" s="19">
        <v>676</v>
      </c>
      <c r="E57" s="19">
        <v>114</v>
      </c>
      <c r="F57" s="19">
        <v>7</v>
      </c>
      <c r="G57" s="19">
        <v>3</v>
      </c>
      <c r="H57" s="19">
        <v>42</v>
      </c>
      <c r="I57" s="19">
        <v>26</v>
      </c>
      <c r="J57" s="19">
        <v>0</v>
      </c>
      <c r="K57" s="19">
        <v>56</v>
      </c>
      <c r="L57" s="19">
        <v>53</v>
      </c>
      <c r="M57" s="19">
        <v>94</v>
      </c>
      <c r="N57" s="19">
        <v>1750</v>
      </c>
      <c r="O57" s="19">
        <f t="shared" si="0"/>
        <v>49</v>
      </c>
      <c r="P57" s="21">
        <f t="shared" si="1"/>
        <v>3.0644152595372107</v>
      </c>
    </row>
    <row r="58" spans="1:16" ht="12.5" x14ac:dyDescent="0.25">
      <c r="A58" s="23">
        <v>54</v>
      </c>
      <c r="B58" s="22" t="s">
        <v>550</v>
      </c>
      <c r="C58" s="19">
        <v>282</v>
      </c>
      <c r="D58" s="19">
        <v>266</v>
      </c>
      <c r="E58" s="19">
        <v>229</v>
      </c>
      <c r="F58" s="19">
        <v>23</v>
      </c>
      <c r="G58" s="19">
        <v>3</v>
      </c>
      <c r="H58" s="19">
        <v>44</v>
      </c>
      <c r="I58" s="19">
        <v>0</v>
      </c>
      <c r="J58" s="19">
        <v>0</v>
      </c>
      <c r="K58" s="19">
        <v>3</v>
      </c>
      <c r="L58" s="19">
        <v>53</v>
      </c>
      <c r="M58" s="19">
        <v>72</v>
      </c>
      <c r="N58" s="19">
        <v>984</v>
      </c>
      <c r="O58" s="19">
        <f t="shared" si="0"/>
        <v>67</v>
      </c>
      <c r="P58" s="21">
        <f t="shared" si="1"/>
        <v>7.882352941176471</v>
      </c>
    </row>
    <row r="59" spans="1:16" ht="12.5" x14ac:dyDescent="0.25">
      <c r="A59" s="23">
        <v>55</v>
      </c>
      <c r="B59" s="22" t="s">
        <v>242</v>
      </c>
      <c r="C59" s="19">
        <v>2209</v>
      </c>
      <c r="D59" s="19">
        <v>1813</v>
      </c>
      <c r="E59" s="19">
        <v>1174</v>
      </c>
      <c r="F59" s="19">
        <v>18</v>
      </c>
      <c r="G59" s="19">
        <v>5</v>
      </c>
      <c r="H59" s="19">
        <v>236</v>
      </c>
      <c r="I59" s="19">
        <v>16</v>
      </c>
      <c r="J59" s="19">
        <v>8</v>
      </c>
      <c r="K59" s="19">
        <v>69</v>
      </c>
      <c r="L59" s="19">
        <v>153</v>
      </c>
      <c r="M59" s="19">
        <v>518</v>
      </c>
      <c r="N59" s="19">
        <v>6212</v>
      </c>
      <c r="O59" s="19">
        <f t="shared" si="0"/>
        <v>254</v>
      </c>
      <c r="P59" s="21">
        <f t="shared" si="1"/>
        <v>4.5782263878875264</v>
      </c>
    </row>
    <row r="60" spans="1:16" ht="12.5" x14ac:dyDescent="0.25">
      <c r="A60" s="23">
        <v>56</v>
      </c>
      <c r="B60" s="22" t="s">
        <v>243</v>
      </c>
      <c r="C60" s="19">
        <v>1031</v>
      </c>
      <c r="D60" s="19">
        <v>1043</v>
      </c>
      <c r="E60" s="19">
        <v>440</v>
      </c>
      <c r="F60" s="19">
        <v>23</v>
      </c>
      <c r="G60" s="19">
        <v>8</v>
      </c>
      <c r="H60" s="19">
        <v>98</v>
      </c>
      <c r="I60" s="19">
        <v>9</v>
      </c>
      <c r="J60" s="19">
        <v>0</v>
      </c>
      <c r="K60" s="19">
        <v>33</v>
      </c>
      <c r="L60" s="19">
        <v>60</v>
      </c>
      <c r="M60" s="19">
        <v>181</v>
      </c>
      <c r="N60" s="19">
        <v>2926</v>
      </c>
      <c r="O60" s="19">
        <f t="shared" si="0"/>
        <v>121</v>
      </c>
      <c r="P60" s="21">
        <f t="shared" si="1"/>
        <v>4.5065176908752331</v>
      </c>
    </row>
    <row r="61" spans="1:16" ht="12.5" x14ac:dyDescent="0.25">
      <c r="A61" s="23">
        <v>57</v>
      </c>
      <c r="B61" s="22" t="s">
        <v>244</v>
      </c>
      <c r="C61" s="19">
        <v>1534</v>
      </c>
      <c r="D61" s="19">
        <v>1400</v>
      </c>
      <c r="E61" s="19">
        <v>537</v>
      </c>
      <c r="F61" s="19">
        <v>139</v>
      </c>
      <c r="G61" s="19">
        <v>68</v>
      </c>
      <c r="H61" s="19">
        <v>145</v>
      </c>
      <c r="I61" s="19">
        <v>62</v>
      </c>
      <c r="J61" s="19">
        <v>15</v>
      </c>
      <c r="K61" s="19">
        <v>81</v>
      </c>
      <c r="L61" s="19">
        <v>127</v>
      </c>
      <c r="M61" s="19">
        <v>346</v>
      </c>
      <c r="N61" s="19">
        <v>4468</v>
      </c>
      <c r="O61" s="19">
        <f t="shared" si="0"/>
        <v>284</v>
      </c>
      <c r="P61" s="21">
        <f t="shared" si="1"/>
        <v>7.1338859583019349</v>
      </c>
    </row>
    <row r="62" spans="1:16" ht="12.5" x14ac:dyDescent="0.25">
      <c r="A62" s="23">
        <v>58</v>
      </c>
      <c r="B62" s="22" t="s">
        <v>245</v>
      </c>
      <c r="C62" s="19">
        <v>862</v>
      </c>
      <c r="D62" s="19">
        <v>1100</v>
      </c>
      <c r="E62" s="19">
        <v>636</v>
      </c>
      <c r="F62" s="19">
        <v>32</v>
      </c>
      <c r="G62" s="19">
        <v>3</v>
      </c>
      <c r="H62" s="19">
        <v>98</v>
      </c>
      <c r="I62" s="19">
        <v>73</v>
      </c>
      <c r="J62" s="19">
        <v>5</v>
      </c>
      <c r="K62" s="19">
        <v>31</v>
      </c>
      <c r="L62" s="19">
        <v>170</v>
      </c>
      <c r="M62" s="19">
        <v>226</v>
      </c>
      <c r="N62" s="19">
        <v>3238</v>
      </c>
      <c r="O62" s="19">
        <f t="shared" si="0"/>
        <v>130</v>
      </c>
      <c r="P62" s="21">
        <f t="shared" si="1"/>
        <v>4.5774647887323949</v>
      </c>
    </row>
    <row r="63" spans="1:16" ht="12.5" x14ac:dyDescent="0.25">
      <c r="A63" s="23">
        <v>59</v>
      </c>
      <c r="B63" s="22" t="s">
        <v>551</v>
      </c>
      <c r="C63" s="19">
        <v>187</v>
      </c>
      <c r="D63" s="19">
        <v>164</v>
      </c>
      <c r="E63" s="19">
        <v>17</v>
      </c>
      <c r="F63" s="19">
        <v>10</v>
      </c>
      <c r="G63" s="19">
        <v>0</v>
      </c>
      <c r="H63" s="19">
        <v>19</v>
      </c>
      <c r="I63" s="19">
        <v>4</v>
      </c>
      <c r="J63" s="19">
        <v>0</v>
      </c>
      <c r="K63" s="19">
        <v>10</v>
      </c>
      <c r="L63" s="19">
        <v>45</v>
      </c>
      <c r="M63" s="19">
        <v>57</v>
      </c>
      <c r="N63" s="19">
        <v>502</v>
      </c>
      <c r="O63" s="19">
        <f t="shared" si="0"/>
        <v>29</v>
      </c>
      <c r="P63" s="21">
        <f t="shared" si="1"/>
        <v>7.0559610705596105</v>
      </c>
    </row>
    <row r="64" spans="1:16" ht="12.5" x14ac:dyDescent="0.25">
      <c r="A64" s="23">
        <v>60</v>
      </c>
      <c r="B64" s="22" t="s">
        <v>246</v>
      </c>
      <c r="C64" s="19">
        <v>2827</v>
      </c>
      <c r="D64" s="19">
        <v>3720</v>
      </c>
      <c r="E64" s="19">
        <v>1926</v>
      </c>
      <c r="F64" s="19">
        <v>218</v>
      </c>
      <c r="G64" s="19">
        <v>54</v>
      </c>
      <c r="H64" s="19">
        <v>391</v>
      </c>
      <c r="I64" s="19">
        <v>28</v>
      </c>
      <c r="J64" s="19">
        <v>10</v>
      </c>
      <c r="K64" s="19">
        <v>74</v>
      </c>
      <c r="L64" s="19">
        <v>404</v>
      </c>
      <c r="M64" s="19">
        <v>558</v>
      </c>
      <c r="N64" s="19">
        <v>10226</v>
      </c>
      <c r="O64" s="19">
        <f t="shared" si="0"/>
        <v>609</v>
      </c>
      <c r="P64" s="21">
        <f t="shared" si="1"/>
        <v>6.585207612456748</v>
      </c>
    </row>
    <row r="65" spans="1:16" ht="12.5" x14ac:dyDescent="0.25">
      <c r="A65" s="23">
        <v>61</v>
      </c>
      <c r="B65" s="22" t="s">
        <v>247</v>
      </c>
      <c r="C65" s="19">
        <v>1201</v>
      </c>
      <c r="D65" s="19">
        <v>1061</v>
      </c>
      <c r="E65" s="19">
        <v>2750</v>
      </c>
      <c r="F65" s="19">
        <v>113</v>
      </c>
      <c r="G65" s="19">
        <v>50</v>
      </c>
      <c r="H65" s="19">
        <v>463</v>
      </c>
      <c r="I65" s="19">
        <v>119</v>
      </c>
      <c r="J65" s="19">
        <v>16</v>
      </c>
      <c r="K65" s="19">
        <v>213</v>
      </c>
      <c r="L65" s="19">
        <v>447</v>
      </c>
      <c r="M65" s="19">
        <v>1370</v>
      </c>
      <c r="N65" s="19">
        <v>7800</v>
      </c>
      <c r="O65" s="19">
        <f t="shared" si="0"/>
        <v>576</v>
      </c>
      <c r="P65" s="21">
        <f t="shared" si="1"/>
        <v>9.6224523889074494</v>
      </c>
    </row>
    <row r="66" spans="1:16" ht="12.5" x14ac:dyDescent="0.25">
      <c r="A66" s="23">
        <v>62</v>
      </c>
      <c r="B66" s="22" t="s">
        <v>248</v>
      </c>
      <c r="C66" s="19">
        <v>1541</v>
      </c>
      <c r="D66" s="19">
        <v>1347</v>
      </c>
      <c r="E66" s="19">
        <v>1146</v>
      </c>
      <c r="F66" s="19">
        <v>52</v>
      </c>
      <c r="G66" s="19">
        <v>26</v>
      </c>
      <c r="H66" s="19">
        <v>263</v>
      </c>
      <c r="I66" s="19">
        <v>37</v>
      </c>
      <c r="J66" s="19">
        <v>4</v>
      </c>
      <c r="K66" s="19">
        <v>86</v>
      </c>
      <c r="L66" s="19">
        <v>160</v>
      </c>
      <c r="M66" s="19">
        <v>442</v>
      </c>
      <c r="N66" s="19">
        <v>5109</v>
      </c>
      <c r="O66" s="19">
        <f t="shared" si="0"/>
        <v>315</v>
      </c>
      <c r="P66" s="21">
        <f t="shared" si="1"/>
        <v>6.9968902709906704</v>
      </c>
    </row>
    <row r="67" spans="1:16" ht="12.5" x14ac:dyDescent="0.25">
      <c r="A67" s="23">
        <v>63</v>
      </c>
      <c r="B67" s="22" t="s">
        <v>249</v>
      </c>
      <c r="C67" s="19">
        <v>1012</v>
      </c>
      <c r="D67" s="19">
        <v>1119</v>
      </c>
      <c r="E67" s="19">
        <v>571</v>
      </c>
      <c r="F67" s="19">
        <v>91</v>
      </c>
      <c r="G67" s="19">
        <v>18</v>
      </c>
      <c r="H67" s="19">
        <v>138</v>
      </c>
      <c r="I67" s="19">
        <v>27</v>
      </c>
      <c r="J67" s="19">
        <v>8</v>
      </c>
      <c r="K67" s="19">
        <v>116</v>
      </c>
      <c r="L67" s="19">
        <v>114</v>
      </c>
      <c r="M67" s="19">
        <v>327</v>
      </c>
      <c r="N67" s="19">
        <v>3547</v>
      </c>
      <c r="O67" s="19">
        <f t="shared" si="0"/>
        <v>229</v>
      </c>
      <c r="P67" s="21">
        <f t="shared" si="1"/>
        <v>7.387096774193548</v>
      </c>
    </row>
    <row r="68" spans="1:16" ht="12.5" x14ac:dyDescent="0.25">
      <c r="A68" s="23">
        <v>64</v>
      </c>
      <c r="B68" s="22" t="s">
        <v>250</v>
      </c>
      <c r="C68" s="19">
        <v>650</v>
      </c>
      <c r="D68" s="19">
        <v>1014</v>
      </c>
      <c r="E68" s="19">
        <v>733</v>
      </c>
      <c r="F68" s="19">
        <v>558</v>
      </c>
      <c r="G68" s="19">
        <v>24</v>
      </c>
      <c r="H68" s="19">
        <v>238</v>
      </c>
      <c r="I68" s="19">
        <v>86</v>
      </c>
      <c r="J68" s="19">
        <v>18</v>
      </c>
      <c r="K68" s="19">
        <v>54</v>
      </c>
      <c r="L68" s="19">
        <v>282</v>
      </c>
      <c r="M68" s="19">
        <v>315</v>
      </c>
      <c r="N68" s="19">
        <v>3973</v>
      </c>
      <c r="O68" s="19">
        <f t="shared" si="0"/>
        <v>796</v>
      </c>
      <c r="P68" s="21">
        <f t="shared" si="1"/>
        <v>23.585185185185185</v>
      </c>
    </row>
    <row r="69" spans="1:16" ht="12.5" x14ac:dyDescent="0.25">
      <c r="A69" s="23">
        <v>65</v>
      </c>
      <c r="B69" s="22" t="s">
        <v>552</v>
      </c>
      <c r="C69" s="19">
        <v>131</v>
      </c>
      <c r="D69" s="19">
        <v>139</v>
      </c>
      <c r="E69" s="19">
        <v>111</v>
      </c>
      <c r="F69" s="19">
        <v>28</v>
      </c>
      <c r="G69" s="19">
        <v>3</v>
      </c>
      <c r="H69" s="19">
        <v>31</v>
      </c>
      <c r="I69" s="19">
        <v>3</v>
      </c>
      <c r="J69" s="19">
        <v>5</v>
      </c>
      <c r="K69" s="19">
        <v>5</v>
      </c>
      <c r="L69" s="19">
        <v>59</v>
      </c>
      <c r="M69" s="19">
        <v>34</v>
      </c>
      <c r="N69" s="19">
        <v>545</v>
      </c>
      <c r="O69" s="19">
        <f t="shared" si="0"/>
        <v>59</v>
      </c>
      <c r="P69" s="21">
        <f t="shared" si="1"/>
        <v>12.938596491228072</v>
      </c>
    </row>
    <row r="70" spans="1:16" ht="12.5" x14ac:dyDescent="0.25">
      <c r="A70" s="23">
        <v>66</v>
      </c>
      <c r="B70" s="22" t="s">
        <v>251</v>
      </c>
      <c r="C70" s="19">
        <v>499</v>
      </c>
      <c r="D70" s="19">
        <v>511</v>
      </c>
      <c r="E70" s="19">
        <v>194</v>
      </c>
      <c r="F70" s="19">
        <v>14</v>
      </c>
      <c r="G70" s="19">
        <v>3</v>
      </c>
      <c r="H70" s="19">
        <v>39</v>
      </c>
      <c r="I70" s="19">
        <v>5</v>
      </c>
      <c r="J70" s="19">
        <v>0</v>
      </c>
      <c r="K70" s="19">
        <v>13</v>
      </c>
      <c r="L70" s="19">
        <v>40</v>
      </c>
      <c r="M70" s="19">
        <v>67</v>
      </c>
      <c r="N70" s="19">
        <v>1384</v>
      </c>
      <c r="O70" s="19">
        <f t="shared" ref="O70:O83" si="2">SUM(F70,H70)</f>
        <v>53</v>
      </c>
      <c r="P70" s="21">
        <f t="shared" ref="P70:P83" si="3">O70/SUM(C70:K70)*100</f>
        <v>4.1471048513302033</v>
      </c>
    </row>
    <row r="71" spans="1:16" ht="12.5" x14ac:dyDescent="0.25">
      <c r="A71" s="23">
        <v>67</v>
      </c>
      <c r="B71" s="22" t="s">
        <v>553</v>
      </c>
      <c r="C71" s="19">
        <v>510</v>
      </c>
      <c r="D71" s="19">
        <v>291</v>
      </c>
      <c r="E71" s="19">
        <v>142</v>
      </c>
      <c r="F71" s="19">
        <v>24</v>
      </c>
      <c r="G71" s="19">
        <v>3</v>
      </c>
      <c r="H71" s="19">
        <v>82</v>
      </c>
      <c r="I71" s="19">
        <v>23</v>
      </c>
      <c r="J71" s="19">
        <v>0</v>
      </c>
      <c r="K71" s="19">
        <v>27</v>
      </c>
      <c r="L71" s="19">
        <v>99</v>
      </c>
      <c r="M71" s="19">
        <v>499</v>
      </c>
      <c r="N71" s="19">
        <v>1693</v>
      </c>
      <c r="O71" s="19">
        <f t="shared" si="2"/>
        <v>106</v>
      </c>
      <c r="P71" s="21">
        <f t="shared" si="3"/>
        <v>9.6188747731397459</v>
      </c>
    </row>
    <row r="72" spans="1:16" ht="12.5" x14ac:dyDescent="0.25">
      <c r="A72" s="23">
        <v>68</v>
      </c>
      <c r="B72" s="22" t="s">
        <v>252</v>
      </c>
      <c r="C72" s="19">
        <v>4080</v>
      </c>
      <c r="D72" s="19">
        <v>2522</v>
      </c>
      <c r="E72" s="19">
        <v>1762</v>
      </c>
      <c r="F72" s="19">
        <v>36</v>
      </c>
      <c r="G72" s="19">
        <v>12</v>
      </c>
      <c r="H72" s="19">
        <v>324</v>
      </c>
      <c r="I72" s="19">
        <v>29</v>
      </c>
      <c r="J72" s="19">
        <v>10</v>
      </c>
      <c r="K72" s="19">
        <v>187</v>
      </c>
      <c r="L72" s="19">
        <v>335</v>
      </c>
      <c r="M72" s="19">
        <v>1249</v>
      </c>
      <c r="N72" s="19">
        <v>10550</v>
      </c>
      <c r="O72" s="19">
        <f t="shared" si="2"/>
        <v>360</v>
      </c>
      <c r="P72" s="21">
        <f t="shared" si="3"/>
        <v>4.0169604998884179</v>
      </c>
    </row>
    <row r="73" spans="1:16" ht="12.5" x14ac:dyDescent="0.25">
      <c r="A73" s="23">
        <v>69</v>
      </c>
      <c r="B73" s="22" t="s">
        <v>253</v>
      </c>
      <c r="C73" s="19">
        <v>2458</v>
      </c>
      <c r="D73" s="19">
        <v>2060</v>
      </c>
      <c r="E73" s="19">
        <v>866</v>
      </c>
      <c r="F73" s="19">
        <v>39</v>
      </c>
      <c r="G73" s="19">
        <v>55</v>
      </c>
      <c r="H73" s="19">
        <v>201</v>
      </c>
      <c r="I73" s="19">
        <v>19</v>
      </c>
      <c r="J73" s="19">
        <v>5</v>
      </c>
      <c r="K73" s="19">
        <v>262</v>
      </c>
      <c r="L73" s="19">
        <v>238</v>
      </c>
      <c r="M73" s="19">
        <v>563</v>
      </c>
      <c r="N73" s="19">
        <v>6771</v>
      </c>
      <c r="O73" s="19">
        <f t="shared" si="2"/>
        <v>240</v>
      </c>
      <c r="P73" s="21">
        <f t="shared" si="3"/>
        <v>4.0234702430846605</v>
      </c>
    </row>
    <row r="74" spans="1:16" ht="12.5" x14ac:dyDescent="0.25">
      <c r="A74" s="23">
        <v>70</v>
      </c>
      <c r="B74" s="22" t="s">
        <v>554</v>
      </c>
      <c r="C74" s="19">
        <v>571</v>
      </c>
      <c r="D74" s="19">
        <v>826</v>
      </c>
      <c r="E74" s="19">
        <v>220</v>
      </c>
      <c r="F74" s="19">
        <v>32</v>
      </c>
      <c r="G74" s="19">
        <v>11</v>
      </c>
      <c r="H74" s="19">
        <v>61</v>
      </c>
      <c r="I74" s="19">
        <v>5</v>
      </c>
      <c r="J74" s="19">
        <v>3</v>
      </c>
      <c r="K74" s="19">
        <v>21</v>
      </c>
      <c r="L74" s="19">
        <v>98</v>
      </c>
      <c r="M74" s="19">
        <v>129</v>
      </c>
      <c r="N74" s="19">
        <v>1977</v>
      </c>
      <c r="O74" s="19">
        <f t="shared" si="2"/>
        <v>93</v>
      </c>
      <c r="P74" s="21">
        <f t="shared" si="3"/>
        <v>5.3142857142857141</v>
      </c>
    </row>
    <row r="75" spans="1:16" ht="12.5" x14ac:dyDescent="0.25">
      <c r="A75" s="23">
        <v>71</v>
      </c>
      <c r="B75" s="22" t="s">
        <v>254</v>
      </c>
      <c r="C75" s="19">
        <v>811</v>
      </c>
      <c r="D75" s="19">
        <v>982</v>
      </c>
      <c r="E75" s="19">
        <v>918</v>
      </c>
      <c r="F75" s="19">
        <v>499</v>
      </c>
      <c r="G75" s="19">
        <v>59</v>
      </c>
      <c r="H75" s="19">
        <v>273</v>
      </c>
      <c r="I75" s="19">
        <v>102</v>
      </c>
      <c r="J75" s="19">
        <v>19</v>
      </c>
      <c r="K75" s="19">
        <v>63</v>
      </c>
      <c r="L75" s="19">
        <v>449</v>
      </c>
      <c r="M75" s="19">
        <v>452</v>
      </c>
      <c r="N75" s="19">
        <v>4617</v>
      </c>
      <c r="O75" s="19">
        <f t="shared" si="2"/>
        <v>772</v>
      </c>
      <c r="P75" s="21">
        <f t="shared" si="3"/>
        <v>20.719269994632313</v>
      </c>
    </row>
    <row r="76" spans="1:16" ht="12.5" x14ac:dyDescent="0.25">
      <c r="A76" s="23">
        <v>72</v>
      </c>
      <c r="B76" s="22" t="s">
        <v>255</v>
      </c>
      <c r="C76" s="19">
        <v>781</v>
      </c>
      <c r="D76" s="19">
        <v>1478</v>
      </c>
      <c r="E76" s="19">
        <v>742</v>
      </c>
      <c r="F76" s="19">
        <v>11</v>
      </c>
      <c r="G76" s="19">
        <v>25</v>
      </c>
      <c r="H76" s="19">
        <v>126</v>
      </c>
      <c r="I76" s="19">
        <v>72</v>
      </c>
      <c r="J76" s="19">
        <v>10</v>
      </c>
      <c r="K76" s="19">
        <v>41</v>
      </c>
      <c r="L76" s="19">
        <v>203</v>
      </c>
      <c r="M76" s="19">
        <v>161</v>
      </c>
      <c r="N76" s="19">
        <v>3635</v>
      </c>
      <c r="O76" s="19">
        <f t="shared" si="2"/>
        <v>137</v>
      </c>
      <c r="P76" s="21">
        <f t="shared" si="3"/>
        <v>4.1692026780279976</v>
      </c>
    </row>
    <row r="77" spans="1:16" ht="12.5" x14ac:dyDescent="0.25">
      <c r="A77" s="23">
        <v>73</v>
      </c>
      <c r="B77" s="22" t="s">
        <v>256</v>
      </c>
      <c r="C77" s="19">
        <v>180</v>
      </c>
      <c r="D77" s="19">
        <v>311</v>
      </c>
      <c r="E77" s="19">
        <v>274</v>
      </c>
      <c r="F77" s="19">
        <v>9</v>
      </c>
      <c r="G77" s="19">
        <v>0</v>
      </c>
      <c r="H77" s="19">
        <v>45</v>
      </c>
      <c r="I77" s="19">
        <v>5</v>
      </c>
      <c r="J77" s="19">
        <v>3</v>
      </c>
      <c r="K77" s="19">
        <v>7</v>
      </c>
      <c r="L77" s="19">
        <v>65</v>
      </c>
      <c r="M77" s="19">
        <v>126</v>
      </c>
      <c r="N77" s="19">
        <v>1026</v>
      </c>
      <c r="O77" s="19">
        <f t="shared" si="2"/>
        <v>54</v>
      </c>
      <c r="P77" s="21">
        <f t="shared" si="3"/>
        <v>6.4748201438848918</v>
      </c>
    </row>
    <row r="78" spans="1:16" ht="12.5" x14ac:dyDescent="0.25">
      <c r="A78" s="23">
        <v>74</v>
      </c>
      <c r="B78" s="22" t="s">
        <v>555</v>
      </c>
      <c r="C78" s="19">
        <v>510</v>
      </c>
      <c r="D78" s="19">
        <v>765</v>
      </c>
      <c r="E78" s="19">
        <v>279</v>
      </c>
      <c r="F78" s="19">
        <v>45</v>
      </c>
      <c r="G78" s="19">
        <v>18</v>
      </c>
      <c r="H78" s="19">
        <v>72</v>
      </c>
      <c r="I78" s="19">
        <v>9</v>
      </c>
      <c r="J78" s="19">
        <v>5</v>
      </c>
      <c r="K78" s="19">
        <v>17</v>
      </c>
      <c r="L78" s="19">
        <v>72</v>
      </c>
      <c r="M78" s="19">
        <v>95</v>
      </c>
      <c r="N78" s="19">
        <v>1882</v>
      </c>
      <c r="O78" s="19">
        <f t="shared" si="2"/>
        <v>117</v>
      </c>
      <c r="P78" s="21">
        <f t="shared" si="3"/>
        <v>6.8023255813953494</v>
      </c>
    </row>
    <row r="79" spans="1:16" ht="12.5" x14ac:dyDescent="0.25">
      <c r="A79" s="23">
        <v>75</v>
      </c>
      <c r="B79" s="22" t="s">
        <v>257</v>
      </c>
      <c r="C79" s="19">
        <v>2628</v>
      </c>
      <c r="D79" s="19">
        <v>2906</v>
      </c>
      <c r="E79" s="19">
        <v>4201</v>
      </c>
      <c r="F79" s="19">
        <v>229</v>
      </c>
      <c r="G79" s="19">
        <v>44</v>
      </c>
      <c r="H79" s="19">
        <v>823</v>
      </c>
      <c r="I79" s="19">
        <v>35</v>
      </c>
      <c r="J79" s="19">
        <v>18</v>
      </c>
      <c r="K79" s="19">
        <v>130</v>
      </c>
      <c r="L79" s="19">
        <v>442</v>
      </c>
      <c r="M79" s="19">
        <v>1625</v>
      </c>
      <c r="N79" s="19">
        <v>13075</v>
      </c>
      <c r="O79" s="19">
        <f t="shared" si="2"/>
        <v>1052</v>
      </c>
      <c r="P79" s="21">
        <f t="shared" si="3"/>
        <v>9.5514799346286541</v>
      </c>
    </row>
    <row r="80" spans="1:16" ht="12.5" x14ac:dyDescent="0.25">
      <c r="A80" s="23">
        <v>76</v>
      </c>
      <c r="B80" s="22" t="s">
        <v>258</v>
      </c>
      <c r="C80" s="19">
        <v>1157</v>
      </c>
      <c r="D80" s="19">
        <v>1700</v>
      </c>
      <c r="E80" s="19">
        <v>2892</v>
      </c>
      <c r="F80" s="19">
        <v>84</v>
      </c>
      <c r="G80" s="19">
        <v>12</v>
      </c>
      <c r="H80" s="19">
        <v>418</v>
      </c>
      <c r="I80" s="19">
        <v>11</v>
      </c>
      <c r="J80" s="19">
        <v>3</v>
      </c>
      <c r="K80" s="19">
        <v>74</v>
      </c>
      <c r="L80" s="19">
        <v>260</v>
      </c>
      <c r="M80" s="19">
        <v>904</v>
      </c>
      <c r="N80" s="19">
        <v>7514</v>
      </c>
      <c r="O80" s="19">
        <f t="shared" si="2"/>
        <v>502</v>
      </c>
      <c r="P80" s="21">
        <f t="shared" si="3"/>
        <v>7.9042670445599121</v>
      </c>
    </row>
    <row r="81" spans="1:16" ht="12.5" x14ac:dyDescent="0.25">
      <c r="A81" s="23">
        <v>77</v>
      </c>
      <c r="B81" s="22" t="s">
        <v>259</v>
      </c>
      <c r="C81" s="19">
        <v>1566</v>
      </c>
      <c r="D81" s="19">
        <v>1772</v>
      </c>
      <c r="E81" s="19">
        <v>2566</v>
      </c>
      <c r="F81" s="19">
        <v>166</v>
      </c>
      <c r="G81" s="19">
        <v>44</v>
      </c>
      <c r="H81" s="19">
        <v>375</v>
      </c>
      <c r="I81" s="19">
        <v>15</v>
      </c>
      <c r="J81" s="19">
        <v>11</v>
      </c>
      <c r="K81" s="19">
        <v>74</v>
      </c>
      <c r="L81" s="19">
        <v>266</v>
      </c>
      <c r="M81" s="19">
        <v>1028</v>
      </c>
      <c r="N81" s="19">
        <v>7885</v>
      </c>
      <c r="O81" s="19">
        <f t="shared" si="2"/>
        <v>541</v>
      </c>
      <c r="P81" s="21">
        <f t="shared" si="3"/>
        <v>8.2106541205038699</v>
      </c>
    </row>
    <row r="82" spans="1:16" ht="12.5" x14ac:dyDescent="0.25">
      <c r="A82" s="23">
        <v>78</v>
      </c>
      <c r="B82" s="22" t="s">
        <v>556</v>
      </c>
      <c r="C82" s="19">
        <v>137</v>
      </c>
      <c r="D82" s="19">
        <v>146</v>
      </c>
      <c r="E82" s="19">
        <v>16</v>
      </c>
      <c r="F82" s="19">
        <v>0</v>
      </c>
      <c r="G82" s="19">
        <v>8</v>
      </c>
      <c r="H82" s="19">
        <v>14</v>
      </c>
      <c r="I82" s="19">
        <v>0</v>
      </c>
      <c r="J82" s="19">
        <v>0</v>
      </c>
      <c r="K82" s="19">
        <v>6</v>
      </c>
      <c r="L82" s="19">
        <v>22</v>
      </c>
      <c r="M82" s="19">
        <v>72</v>
      </c>
      <c r="N82" s="19">
        <v>420</v>
      </c>
      <c r="O82" s="19">
        <f t="shared" si="2"/>
        <v>14</v>
      </c>
      <c r="P82" s="21">
        <f t="shared" si="3"/>
        <v>4.281345565749235</v>
      </c>
    </row>
    <row r="83" spans="1:16" ht="12.5" x14ac:dyDescent="0.25">
      <c r="A83" s="23">
        <v>79</v>
      </c>
      <c r="B83" s="22" t="s">
        <v>260</v>
      </c>
      <c r="C83" s="19">
        <v>2081</v>
      </c>
      <c r="D83" s="19">
        <v>1227</v>
      </c>
      <c r="E83" s="19">
        <v>672</v>
      </c>
      <c r="F83" s="19">
        <v>24</v>
      </c>
      <c r="G83" s="19">
        <v>0</v>
      </c>
      <c r="H83" s="19">
        <v>149</v>
      </c>
      <c r="I83" s="19">
        <v>15</v>
      </c>
      <c r="J83" s="19">
        <v>0</v>
      </c>
      <c r="K83" s="19">
        <v>52</v>
      </c>
      <c r="L83" s="19">
        <v>113</v>
      </c>
      <c r="M83" s="19">
        <v>341</v>
      </c>
      <c r="N83" s="19">
        <v>4676</v>
      </c>
      <c r="O83" s="19">
        <f t="shared" si="2"/>
        <v>173</v>
      </c>
      <c r="P83" s="21">
        <f t="shared" si="3"/>
        <v>4.0995260663507107</v>
      </c>
    </row>
    <row r="84" spans="1:16" ht="12.5" x14ac:dyDescent="0.25">
      <c r="A84" s="23">
        <v>80</v>
      </c>
      <c r="B84" s="22" t="s">
        <v>261</v>
      </c>
      <c r="C84" s="19">
        <v>3675</v>
      </c>
      <c r="D84" s="19">
        <v>3244</v>
      </c>
      <c r="E84" s="19">
        <v>2078</v>
      </c>
      <c r="F84" s="19">
        <v>128</v>
      </c>
      <c r="G84" s="19">
        <v>50</v>
      </c>
      <c r="H84" s="19">
        <v>427</v>
      </c>
      <c r="I84" s="19">
        <v>92</v>
      </c>
      <c r="J84" s="19">
        <v>13</v>
      </c>
      <c r="K84" s="19">
        <v>227</v>
      </c>
      <c r="L84" s="19">
        <v>433</v>
      </c>
      <c r="M84" s="19">
        <v>1112</v>
      </c>
      <c r="N84" s="19">
        <v>11480</v>
      </c>
      <c r="O84" s="19">
        <f t="shared" ref="O84:O86" si="4">SUM(F84,H84)</f>
        <v>555</v>
      </c>
      <c r="P84" s="21">
        <f t="shared" ref="P84:P86" si="5">O84/SUM(C84:K84)*100</f>
        <v>5.5868733642037451</v>
      </c>
    </row>
    <row r="85" spans="1:16" ht="12.5" x14ac:dyDescent="0.25">
      <c r="A85" s="23">
        <v>81</v>
      </c>
      <c r="B85" s="14" t="s">
        <v>262</v>
      </c>
      <c r="C85" s="14">
        <v>75</v>
      </c>
      <c r="D85" s="14">
        <v>97</v>
      </c>
      <c r="E85" s="14">
        <v>123</v>
      </c>
      <c r="F85" s="14">
        <v>15</v>
      </c>
      <c r="G85" s="14">
        <v>3</v>
      </c>
      <c r="H85" s="14">
        <v>22</v>
      </c>
      <c r="I85" s="14">
        <v>0</v>
      </c>
      <c r="J85" s="14">
        <v>0</v>
      </c>
      <c r="K85" s="14">
        <v>0</v>
      </c>
      <c r="L85" s="14">
        <v>16</v>
      </c>
      <c r="M85" s="14">
        <v>53</v>
      </c>
      <c r="N85" s="14">
        <v>413</v>
      </c>
      <c r="O85" s="19">
        <f t="shared" si="4"/>
        <v>37</v>
      </c>
      <c r="P85" s="21">
        <f t="shared" si="5"/>
        <v>11.044776119402986</v>
      </c>
    </row>
    <row r="86" spans="1:16" ht="12.5" x14ac:dyDescent="0.25">
      <c r="A86" s="23">
        <v>82</v>
      </c>
      <c r="B86" s="14" t="s">
        <v>263</v>
      </c>
      <c r="C86" s="14">
        <v>317</v>
      </c>
      <c r="D86" s="14">
        <v>1065</v>
      </c>
      <c r="E86" s="14">
        <v>257</v>
      </c>
      <c r="F86" s="14">
        <v>6</v>
      </c>
      <c r="G86" s="14">
        <v>6</v>
      </c>
      <c r="H86" s="14">
        <v>40</v>
      </c>
      <c r="I86" s="14">
        <v>6</v>
      </c>
      <c r="J86" s="14">
        <v>0</v>
      </c>
      <c r="K86" s="14">
        <v>4</v>
      </c>
      <c r="L86" s="14">
        <v>60</v>
      </c>
      <c r="M86" s="14">
        <v>44</v>
      </c>
      <c r="N86" s="14">
        <v>1808</v>
      </c>
      <c r="O86" s="19">
        <f t="shared" si="4"/>
        <v>46</v>
      </c>
      <c r="P86" s="21">
        <f t="shared" si="5"/>
        <v>2.7042915931804821</v>
      </c>
    </row>
    <row r="87" spans="1:16" ht="12.5" x14ac:dyDescent="0.25">
      <c r="A87" s="23">
        <v>83</v>
      </c>
      <c r="B87" s="16" t="s">
        <v>264</v>
      </c>
      <c r="C87" s="14">
        <v>1657</v>
      </c>
      <c r="D87" s="14">
        <v>1484</v>
      </c>
      <c r="E87" s="14">
        <v>1417</v>
      </c>
      <c r="F87" s="14">
        <v>226</v>
      </c>
      <c r="G87" s="14">
        <v>38</v>
      </c>
      <c r="H87" s="14">
        <v>288</v>
      </c>
      <c r="I87" s="14">
        <v>66</v>
      </c>
      <c r="J87" s="14">
        <v>10</v>
      </c>
      <c r="K87" s="14">
        <v>221</v>
      </c>
      <c r="L87" s="14">
        <v>251</v>
      </c>
      <c r="M87" s="14">
        <v>1043</v>
      </c>
      <c r="N87" s="14">
        <v>6722</v>
      </c>
      <c r="O87" s="19">
        <f t="shared" ref="O87:O150" si="6">SUM(F87,H87)</f>
        <v>514</v>
      </c>
      <c r="P87" s="21">
        <f t="shared" ref="P87:P150" si="7">O87/SUM(C87:K87)*100</f>
        <v>9.5061956722766787</v>
      </c>
    </row>
    <row r="88" spans="1:16" ht="12.5" x14ac:dyDescent="0.25">
      <c r="A88" s="23">
        <v>84</v>
      </c>
      <c r="B88" s="14" t="s">
        <v>265</v>
      </c>
      <c r="C88" s="14">
        <v>1690</v>
      </c>
      <c r="D88" s="14">
        <v>1116</v>
      </c>
      <c r="E88" s="14">
        <v>783</v>
      </c>
      <c r="F88" s="14">
        <v>9</v>
      </c>
      <c r="G88" s="14">
        <v>14</v>
      </c>
      <c r="H88" s="14">
        <v>190</v>
      </c>
      <c r="I88" s="14">
        <v>35</v>
      </c>
      <c r="J88" s="14">
        <v>0</v>
      </c>
      <c r="K88" s="14">
        <v>151</v>
      </c>
      <c r="L88" s="14">
        <v>134</v>
      </c>
      <c r="M88" s="14">
        <v>364</v>
      </c>
      <c r="N88" s="14">
        <v>4485</v>
      </c>
      <c r="O88" s="19">
        <f t="shared" si="6"/>
        <v>199</v>
      </c>
      <c r="P88" s="21">
        <f t="shared" si="7"/>
        <v>4.9899699097291874</v>
      </c>
    </row>
    <row r="89" spans="1:16" ht="12.5" x14ac:dyDescent="0.25">
      <c r="A89" s="23">
        <v>85</v>
      </c>
      <c r="B89" s="14" t="s">
        <v>266</v>
      </c>
      <c r="C89" s="14">
        <v>924</v>
      </c>
      <c r="D89" s="14">
        <v>1383</v>
      </c>
      <c r="E89" s="14">
        <v>294</v>
      </c>
      <c r="F89" s="14">
        <v>16</v>
      </c>
      <c r="G89" s="14">
        <v>0</v>
      </c>
      <c r="H89" s="14">
        <v>81</v>
      </c>
      <c r="I89" s="14">
        <v>27</v>
      </c>
      <c r="J89" s="14">
        <v>0</v>
      </c>
      <c r="K89" s="14">
        <v>39</v>
      </c>
      <c r="L89" s="14">
        <v>139</v>
      </c>
      <c r="M89" s="14">
        <v>101</v>
      </c>
      <c r="N89" s="14">
        <v>3014</v>
      </c>
      <c r="O89" s="19">
        <f t="shared" si="6"/>
        <v>97</v>
      </c>
      <c r="P89" s="21">
        <f t="shared" si="7"/>
        <v>3.5094066570188134</v>
      </c>
    </row>
    <row r="90" spans="1:16" ht="12.5" x14ac:dyDescent="0.25">
      <c r="A90" s="23">
        <v>86</v>
      </c>
      <c r="B90" s="14" t="s">
        <v>557</v>
      </c>
      <c r="C90" s="14">
        <v>549</v>
      </c>
      <c r="D90" s="14">
        <v>578</v>
      </c>
      <c r="E90" s="14">
        <v>280</v>
      </c>
      <c r="F90" s="14">
        <v>147</v>
      </c>
      <c r="G90" s="14">
        <v>38</v>
      </c>
      <c r="H90" s="14">
        <v>124</v>
      </c>
      <c r="I90" s="14">
        <v>9</v>
      </c>
      <c r="J90" s="14">
        <v>6</v>
      </c>
      <c r="K90" s="14">
        <v>14</v>
      </c>
      <c r="L90" s="14">
        <v>146</v>
      </c>
      <c r="M90" s="14">
        <v>101</v>
      </c>
      <c r="N90" s="14">
        <v>1986</v>
      </c>
      <c r="O90" s="19">
        <f t="shared" si="6"/>
        <v>271</v>
      </c>
      <c r="P90" s="21">
        <f t="shared" si="7"/>
        <v>15.530085959885387</v>
      </c>
    </row>
    <row r="91" spans="1:16" ht="12.5" x14ac:dyDescent="0.25">
      <c r="A91" s="23">
        <v>87</v>
      </c>
      <c r="B91" s="14" t="s">
        <v>267</v>
      </c>
      <c r="C91" s="14">
        <v>3374</v>
      </c>
      <c r="D91" s="14">
        <v>2319</v>
      </c>
      <c r="E91" s="14">
        <v>1649</v>
      </c>
      <c r="F91" s="14">
        <v>14</v>
      </c>
      <c r="G91" s="14">
        <v>22</v>
      </c>
      <c r="H91" s="14">
        <v>307</v>
      </c>
      <c r="I91" s="14">
        <v>24</v>
      </c>
      <c r="J91" s="14">
        <v>8</v>
      </c>
      <c r="K91" s="14">
        <v>157</v>
      </c>
      <c r="L91" s="14">
        <v>240</v>
      </c>
      <c r="M91" s="14">
        <v>944</v>
      </c>
      <c r="N91" s="14">
        <v>9060</v>
      </c>
      <c r="O91" s="19">
        <f t="shared" si="6"/>
        <v>321</v>
      </c>
      <c r="P91" s="21">
        <f t="shared" si="7"/>
        <v>4.0767081534163072</v>
      </c>
    </row>
    <row r="92" spans="1:16" ht="12.5" x14ac:dyDescent="0.25">
      <c r="A92" s="23">
        <v>88</v>
      </c>
      <c r="B92" s="14" t="s">
        <v>268</v>
      </c>
      <c r="C92" s="14">
        <v>630</v>
      </c>
      <c r="D92" s="14">
        <v>486</v>
      </c>
      <c r="E92" s="14">
        <v>173</v>
      </c>
      <c r="F92" s="14">
        <v>11</v>
      </c>
      <c r="G92" s="14">
        <v>3</v>
      </c>
      <c r="H92" s="14">
        <v>87</v>
      </c>
      <c r="I92" s="14">
        <v>150</v>
      </c>
      <c r="J92" s="14">
        <v>3</v>
      </c>
      <c r="K92" s="14">
        <v>20</v>
      </c>
      <c r="L92" s="14">
        <v>159</v>
      </c>
      <c r="M92" s="14">
        <v>99</v>
      </c>
      <c r="N92" s="14">
        <v>1828</v>
      </c>
      <c r="O92" s="19">
        <f t="shared" si="6"/>
        <v>98</v>
      </c>
      <c r="P92" s="21">
        <f t="shared" si="7"/>
        <v>6.2699936020473457</v>
      </c>
    </row>
    <row r="93" spans="1:16" ht="12.5" x14ac:dyDescent="0.25">
      <c r="A93" s="23">
        <v>89</v>
      </c>
      <c r="B93" s="14" t="s">
        <v>558</v>
      </c>
      <c r="C93" s="14">
        <v>320</v>
      </c>
      <c r="D93" s="14">
        <v>365</v>
      </c>
      <c r="E93" s="14">
        <v>63</v>
      </c>
      <c r="F93" s="14">
        <v>18</v>
      </c>
      <c r="G93" s="14">
        <v>6</v>
      </c>
      <c r="H93" s="14">
        <v>35</v>
      </c>
      <c r="I93" s="14">
        <v>0</v>
      </c>
      <c r="J93" s="14">
        <v>0</v>
      </c>
      <c r="K93" s="14">
        <v>7</v>
      </c>
      <c r="L93" s="14">
        <v>33</v>
      </c>
      <c r="M93" s="14">
        <v>65</v>
      </c>
      <c r="N93" s="14">
        <v>903</v>
      </c>
      <c r="O93" s="19">
        <f t="shared" si="6"/>
        <v>53</v>
      </c>
      <c r="P93" s="21">
        <f t="shared" si="7"/>
        <v>6.5110565110565108</v>
      </c>
    </row>
    <row r="94" spans="1:16" ht="12.5" x14ac:dyDescent="0.25">
      <c r="A94" s="23">
        <v>90</v>
      </c>
      <c r="B94" s="14" t="s">
        <v>559</v>
      </c>
      <c r="C94" s="14">
        <v>693</v>
      </c>
      <c r="D94" s="14">
        <v>399</v>
      </c>
      <c r="E94" s="14">
        <v>148</v>
      </c>
      <c r="F94" s="14">
        <v>40</v>
      </c>
      <c r="G94" s="14">
        <v>3</v>
      </c>
      <c r="H94" s="14">
        <v>75</v>
      </c>
      <c r="I94" s="14">
        <v>14</v>
      </c>
      <c r="J94" s="14">
        <v>4</v>
      </c>
      <c r="K94" s="14">
        <v>16</v>
      </c>
      <c r="L94" s="14">
        <v>109</v>
      </c>
      <c r="M94" s="14">
        <v>227</v>
      </c>
      <c r="N94" s="14">
        <v>1738</v>
      </c>
      <c r="O94" s="19">
        <f t="shared" si="6"/>
        <v>115</v>
      </c>
      <c r="P94" s="21">
        <f t="shared" si="7"/>
        <v>8.2614942528735629</v>
      </c>
    </row>
    <row r="95" spans="1:16" ht="12.5" x14ac:dyDescent="0.25">
      <c r="A95" s="23">
        <v>91</v>
      </c>
      <c r="B95" s="14" t="s">
        <v>560</v>
      </c>
      <c r="C95" s="14">
        <v>446</v>
      </c>
      <c r="D95" s="14">
        <v>556</v>
      </c>
      <c r="E95" s="14">
        <v>416</v>
      </c>
      <c r="F95" s="14">
        <v>23</v>
      </c>
      <c r="G95" s="14">
        <v>33</v>
      </c>
      <c r="H95" s="14">
        <v>71</v>
      </c>
      <c r="I95" s="14">
        <v>7</v>
      </c>
      <c r="J95" s="14">
        <v>5</v>
      </c>
      <c r="K95" s="14">
        <v>20</v>
      </c>
      <c r="L95" s="14">
        <v>63</v>
      </c>
      <c r="M95" s="14">
        <v>118</v>
      </c>
      <c r="N95" s="14">
        <v>1758</v>
      </c>
      <c r="O95" s="19">
        <f t="shared" si="6"/>
        <v>94</v>
      </c>
      <c r="P95" s="21">
        <f t="shared" si="7"/>
        <v>5.9606848446417251</v>
      </c>
    </row>
    <row r="96" spans="1:16" ht="12.5" x14ac:dyDescent="0.25">
      <c r="A96" s="23">
        <v>92</v>
      </c>
      <c r="B96" s="14" t="s">
        <v>561</v>
      </c>
      <c r="C96" s="14">
        <v>42</v>
      </c>
      <c r="D96" s="14">
        <v>15</v>
      </c>
      <c r="E96" s="14">
        <v>3</v>
      </c>
      <c r="F96" s="14">
        <v>10</v>
      </c>
      <c r="G96" s="14">
        <v>0</v>
      </c>
      <c r="H96" s="14">
        <v>9</v>
      </c>
      <c r="I96" s="14">
        <v>3</v>
      </c>
      <c r="J96" s="14">
        <v>0</v>
      </c>
      <c r="K96" s="14">
        <v>3</v>
      </c>
      <c r="L96" s="14">
        <v>12</v>
      </c>
      <c r="M96" s="14">
        <v>50</v>
      </c>
      <c r="N96" s="14">
        <v>154</v>
      </c>
      <c r="O96" s="19">
        <f t="shared" si="6"/>
        <v>19</v>
      </c>
      <c r="P96" s="21">
        <f t="shared" si="7"/>
        <v>22.352941176470591</v>
      </c>
    </row>
    <row r="97" spans="1:16" ht="12.5" x14ac:dyDescent="0.25">
      <c r="A97" s="23">
        <v>93</v>
      </c>
      <c r="B97" s="14" t="s">
        <v>269</v>
      </c>
      <c r="C97" s="14">
        <v>1343</v>
      </c>
      <c r="D97" s="14">
        <v>848</v>
      </c>
      <c r="E97" s="14">
        <v>401</v>
      </c>
      <c r="F97" s="14">
        <v>8</v>
      </c>
      <c r="G97" s="14">
        <v>37</v>
      </c>
      <c r="H97" s="14">
        <v>88</v>
      </c>
      <c r="I97" s="14">
        <v>11</v>
      </c>
      <c r="J97" s="14">
        <v>0</v>
      </c>
      <c r="K97" s="14">
        <v>55</v>
      </c>
      <c r="L97" s="14">
        <v>77</v>
      </c>
      <c r="M97" s="14">
        <v>313</v>
      </c>
      <c r="N97" s="14">
        <v>3178</v>
      </c>
      <c r="O97" s="19">
        <f t="shared" si="6"/>
        <v>96</v>
      </c>
      <c r="P97" s="21">
        <f t="shared" si="7"/>
        <v>3.4396273737011827</v>
      </c>
    </row>
    <row r="98" spans="1:16" ht="12.5" x14ac:dyDescent="0.25">
      <c r="A98" s="23">
        <v>94</v>
      </c>
      <c r="B98" s="14" t="s">
        <v>562</v>
      </c>
      <c r="C98" s="14">
        <v>870</v>
      </c>
      <c r="D98" s="14">
        <v>472</v>
      </c>
      <c r="E98" s="14">
        <v>475</v>
      </c>
      <c r="F98" s="14">
        <v>18</v>
      </c>
      <c r="G98" s="14">
        <v>5</v>
      </c>
      <c r="H98" s="14">
        <v>108</v>
      </c>
      <c r="I98" s="14">
        <v>32</v>
      </c>
      <c r="J98" s="14">
        <v>10</v>
      </c>
      <c r="K98" s="14">
        <v>317</v>
      </c>
      <c r="L98" s="14">
        <v>194</v>
      </c>
      <c r="M98" s="14">
        <v>1283</v>
      </c>
      <c r="N98" s="14">
        <v>3768</v>
      </c>
      <c r="O98" s="19">
        <f t="shared" si="6"/>
        <v>126</v>
      </c>
      <c r="P98" s="21">
        <f t="shared" si="7"/>
        <v>5.4616384915474647</v>
      </c>
    </row>
    <row r="99" spans="1:16" ht="12.5" x14ac:dyDescent="0.25">
      <c r="A99" s="23">
        <v>95</v>
      </c>
      <c r="B99" s="14" t="s">
        <v>563</v>
      </c>
      <c r="C99" s="14">
        <v>196</v>
      </c>
      <c r="D99" s="14">
        <v>176</v>
      </c>
      <c r="E99" s="14">
        <v>14</v>
      </c>
      <c r="F99" s="14">
        <v>9</v>
      </c>
      <c r="G99" s="14">
        <v>3</v>
      </c>
      <c r="H99" s="14">
        <v>29</v>
      </c>
      <c r="I99" s="14">
        <v>5</v>
      </c>
      <c r="J99" s="14">
        <v>0</v>
      </c>
      <c r="K99" s="14">
        <v>7</v>
      </c>
      <c r="L99" s="14">
        <v>33</v>
      </c>
      <c r="M99" s="14">
        <v>42</v>
      </c>
      <c r="N99" s="14">
        <v>511</v>
      </c>
      <c r="O99" s="19">
        <f t="shared" si="6"/>
        <v>38</v>
      </c>
      <c r="P99" s="21">
        <f t="shared" si="7"/>
        <v>8.6560364464692476</v>
      </c>
    </row>
    <row r="100" spans="1:16" ht="12.5" x14ac:dyDescent="0.25">
      <c r="A100" s="23">
        <v>96</v>
      </c>
      <c r="B100" s="14" t="s">
        <v>270</v>
      </c>
      <c r="C100" s="14">
        <v>944</v>
      </c>
      <c r="D100" s="14">
        <v>706</v>
      </c>
      <c r="E100" s="14">
        <v>3650</v>
      </c>
      <c r="F100" s="14">
        <v>642</v>
      </c>
      <c r="G100" s="14">
        <v>64</v>
      </c>
      <c r="H100" s="14">
        <v>626</v>
      </c>
      <c r="I100" s="14">
        <v>95</v>
      </c>
      <c r="J100" s="14">
        <v>14</v>
      </c>
      <c r="K100" s="14">
        <v>208</v>
      </c>
      <c r="L100" s="14">
        <v>487</v>
      </c>
      <c r="M100" s="14">
        <v>2978</v>
      </c>
      <c r="N100" s="14">
        <v>10404</v>
      </c>
      <c r="O100" s="19">
        <f t="shared" si="6"/>
        <v>1268</v>
      </c>
      <c r="P100" s="21">
        <f t="shared" si="7"/>
        <v>18.247229817239891</v>
      </c>
    </row>
    <row r="101" spans="1:16" ht="12.5" x14ac:dyDescent="0.25">
      <c r="A101" s="23">
        <v>97</v>
      </c>
      <c r="B101" s="14" t="s">
        <v>271</v>
      </c>
      <c r="C101" s="14">
        <v>738</v>
      </c>
      <c r="D101" s="14">
        <v>508</v>
      </c>
      <c r="E101" s="14">
        <v>989</v>
      </c>
      <c r="F101" s="14">
        <v>43</v>
      </c>
      <c r="G101" s="14">
        <v>11</v>
      </c>
      <c r="H101" s="14">
        <v>269</v>
      </c>
      <c r="I101" s="14">
        <v>8</v>
      </c>
      <c r="J101" s="14">
        <v>0</v>
      </c>
      <c r="K101" s="14">
        <v>45</v>
      </c>
      <c r="L101" s="14">
        <v>87</v>
      </c>
      <c r="M101" s="14">
        <v>409</v>
      </c>
      <c r="N101" s="14">
        <v>3106</v>
      </c>
      <c r="O101" s="19">
        <f t="shared" si="6"/>
        <v>312</v>
      </c>
      <c r="P101" s="21">
        <f t="shared" si="7"/>
        <v>11.949444657219455</v>
      </c>
    </row>
    <row r="102" spans="1:16" ht="12.5" x14ac:dyDescent="0.25">
      <c r="A102" s="23">
        <v>98</v>
      </c>
      <c r="B102" s="14" t="s">
        <v>272</v>
      </c>
      <c r="C102" s="14">
        <v>2054</v>
      </c>
      <c r="D102" s="14">
        <v>2260</v>
      </c>
      <c r="E102" s="14">
        <v>2756</v>
      </c>
      <c r="F102" s="14">
        <v>89</v>
      </c>
      <c r="G102" s="14">
        <v>35</v>
      </c>
      <c r="H102" s="14">
        <v>404</v>
      </c>
      <c r="I102" s="14">
        <v>28</v>
      </c>
      <c r="J102" s="14">
        <v>12</v>
      </c>
      <c r="K102" s="14">
        <v>113</v>
      </c>
      <c r="L102" s="14">
        <v>276</v>
      </c>
      <c r="M102" s="14">
        <v>1058</v>
      </c>
      <c r="N102" s="14">
        <v>9082</v>
      </c>
      <c r="O102" s="19">
        <f t="shared" si="6"/>
        <v>493</v>
      </c>
      <c r="P102" s="21">
        <f t="shared" si="7"/>
        <v>6.3604696168236359</v>
      </c>
    </row>
    <row r="103" spans="1:16" ht="12.5" x14ac:dyDescent="0.25">
      <c r="A103" s="23">
        <v>99</v>
      </c>
      <c r="B103" s="14" t="s">
        <v>273</v>
      </c>
      <c r="C103" s="14">
        <v>1758</v>
      </c>
      <c r="D103" s="14">
        <v>3896</v>
      </c>
      <c r="E103" s="14">
        <v>1373</v>
      </c>
      <c r="F103" s="14">
        <v>3</v>
      </c>
      <c r="G103" s="14">
        <v>20</v>
      </c>
      <c r="H103" s="14">
        <v>239</v>
      </c>
      <c r="I103" s="14">
        <v>28</v>
      </c>
      <c r="J103" s="14">
        <v>6</v>
      </c>
      <c r="K103" s="14">
        <v>113</v>
      </c>
      <c r="L103" s="14">
        <v>348</v>
      </c>
      <c r="M103" s="14">
        <v>441</v>
      </c>
      <c r="N103" s="14">
        <v>8228</v>
      </c>
      <c r="O103" s="19">
        <f t="shared" si="6"/>
        <v>242</v>
      </c>
      <c r="P103" s="21">
        <f t="shared" si="7"/>
        <v>3.2544378698224854</v>
      </c>
    </row>
    <row r="104" spans="1:16" ht="12.5" x14ac:dyDescent="0.25">
      <c r="A104" s="23">
        <v>100</v>
      </c>
      <c r="B104" s="14" t="s">
        <v>274</v>
      </c>
      <c r="C104" s="14">
        <v>561</v>
      </c>
      <c r="D104" s="14">
        <v>657</v>
      </c>
      <c r="E104" s="14">
        <v>416</v>
      </c>
      <c r="F104" s="14">
        <v>52</v>
      </c>
      <c r="G104" s="14">
        <v>4</v>
      </c>
      <c r="H104" s="14">
        <v>78</v>
      </c>
      <c r="I104" s="14">
        <v>0</v>
      </c>
      <c r="J104" s="14">
        <v>3</v>
      </c>
      <c r="K104" s="14">
        <v>16</v>
      </c>
      <c r="L104" s="14">
        <v>75</v>
      </c>
      <c r="M104" s="14">
        <v>192</v>
      </c>
      <c r="N104" s="14">
        <v>2049</v>
      </c>
      <c r="O104" s="19">
        <f t="shared" si="6"/>
        <v>130</v>
      </c>
      <c r="P104" s="21">
        <f t="shared" si="7"/>
        <v>7.2747621712367092</v>
      </c>
    </row>
    <row r="105" spans="1:16" ht="12.5" x14ac:dyDescent="0.25">
      <c r="A105" s="23">
        <v>101</v>
      </c>
      <c r="B105" s="14" t="s">
        <v>275</v>
      </c>
      <c r="C105" s="14">
        <v>1852</v>
      </c>
      <c r="D105" s="14">
        <v>3963</v>
      </c>
      <c r="E105" s="14">
        <v>1591</v>
      </c>
      <c r="F105" s="14">
        <v>109</v>
      </c>
      <c r="G105" s="14">
        <v>81</v>
      </c>
      <c r="H105" s="14">
        <v>338</v>
      </c>
      <c r="I105" s="14">
        <v>141</v>
      </c>
      <c r="J105" s="14">
        <v>16</v>
      </c>
      <c r="K105" s="14">
        <v>130</v>
      </c>
      <c r="L105" s="14">
        <v>405</v>
      </c>
      <c r="M105" s="14">
        <v>388</v>
      </c>
      <c r="N105" s="14">
        <v>9019</v>
      </c>
      <c r="O105" s="19">
        <f t="shared" si="6"/>
        <v>447</v>
      </c>
      <c r="P105" s="21">
        <f t="shared" si="7"/>
        <v>5.4372947330008508</v>
      </c>
    </row>
    <row r="106" spans="1:16" ht="12.5" x14ac:dyDescent="0.25">
      <c r="A106" s="23">
        <v>102</v>
      </c>
      <c r="B106" s="14" t="s">
        <v>564</v>
      </c>
      <c r="C106" s="14">
        <v>1571</v>
      </c>
      <c r="D106" s="14">
        <v>791</v>
      </c>
      <c r="E106" s="14">
        <v>393</v>
      </c>
      <c r="F106" s="14">
        <v>123</v>
      </c>
      <c r="G106" s="14">
        <v>26</v>
      </c>
      <c r="H106" s="14">
        <v>194</v>
      </c>
      <c r="I106" s="14">
        <v>20</v>
      </c>
      <c r="J106" s="14">
        <v>0</v>
      </c>
      <c r="K106" s="14">
        <v>42</v>
      </c>
      <c r="L106" s="14">
        <v>178</v>
      </c>
      <c r="M106" s="14">
        <v>352</v>
      </c>
      <c r="N106" s="14">
        <v>3687</v>
      </c>
      <c r="O106" s="19">
        <f t="shared" si="6"/>
        <v>317</v>
      </c>
      <c r="P106" s="21">
        <f t="shared" si="7"/>
        <v>10.031645569620252</v>
      </c>
    </row>
    <row r="107" spans="1:16" ht="12.5" x14ac:dyDescent="0.25">
      <c r="A107" s="23">
        <v>103</v>
      </c>
      <c r="B107" s="14" t="s">
        <v>276</v>
      </c>
      <c r="C107" s="14">
        <v>806</v>
      </c>
      <c r="D107" s="14">
        <v>591</v>
      </c>
      <c r="E107" s="14">
        <v>541</v>
      </c>
      <c r="F107" s="14">
        <v>4</v>
      </c>
      <c r="G107" s="14">
        <v>6</v>
      </c>
      <c r="H107" s="14">
        <v>125</v>
      </c>
      <c r="I107" s="14">
        <v>10</v>
      </c>
      <c r="J107" s="14">
        <v>6</v>
      </c>
      <c r="K107" s="14">
        <v>34</v>
      </c>
      <c r="L107" s="14">
        <v>102</v>
      </c>
      <c r="M107" s="14">
        <v>214</v>
      </c>
      <c r="N107" s="14">
        <v>2437</v>
      </c>
      <c r="O107" s="19">
        <f t="shared" si="6"/>
        <v>129</v>
      </c>
      <c r="P107" s="21">
        <f t="shared" si="7"/>
        <v>6.0763071125765427</v>
      </c>
    </row>
    <row r="108" spans="1:16" ht="12.5" x14ac:dyDescent="0.25">
      <c r="A108" s="23">
        <v>104</v>
      </c>
      <c r="B108" s="14" t="s">
        <v>277</v>
      </c>
      <c r="C108" s="14">
        <v>141</v>
      </c>
      <c r="D108" s="14">
        <v>150</v>
      </c>
      <c r="E108" s="14">
        <v>198</v>
      </c>
      <c r="F108" s="14">
        <v>13</v>
      </c>
      <c r="G108" s="14">
        <v>6</v>
      </c>
      <c r="H108" s="14">
        <v>33</v>
      </c>
      <c r="I108" s="14">
        <v>10</v>
      </c>
      <c r="J108" s="14">
        <v>0</v>
      </c>
      <c r="K108" s="14">
        <v>12</v>
      </c>
      <c r="L108" s="14">
        <v>21</v>
      </c>
      <c r="M108" s="14">
        <v>160</v>
      </c>
      <c r="N108" s="14">
        <v>749</v>
      </c>
      <c r="O108" s="19">
        <f t="shared" si="6"/>
        <v>46</v>
      </c>
      <c r="P108" s="21">
        <f t="shared" si="7"/>
        <v>8.1705150976909415</v>
      </c>
    </row>
    <row r="109" spans="1:16" ht="12.5" x14ac:dyDescent="0.25">
      <c r="A109" s="23">
        <v>105</v>
      </c>
      <c r="B109" s="14" t="s">
        <v>278</v>
      </c>
      <c r="C109" s="14">
        <v>2133</v>
      </c>
      <c r="D109" s="14">
        <v>1762</v>
      </c>
      <c r="E109" s="14">
        <v>2221</v>
      </c>
      <c r="F109" s="14">
        <v>47</v>
      </c>
      <c r="G109" s="14">
        <v>35</v>
      </c>
      <c r="H109" s="14">
        <v>370</v>
      </c>
      <c r="I109" s="14">
        <v>25</v>
      </c>
      <c r="J109" s="14">
        <v>19</v>
      </c>
      <c r="K109" s="14">
        <v>113</v>
      </c>
      <c r="L109" s="14">
        <v>305</v>
      </c>
      <c r="M109" s="14">
        <v>1057</v>
      </c>
      <c r="N109" s="14">
        <v>8087</v>
      </c>
      <c r="O109" s="19">
        <f t="shared" si="6"/>
        <v>417</v>
      </c>
      <c r="P109" s="21">
        <f t="shared" si="7"/>
        <v>6.2007434944237918</v>
      </c>
    </row>
    <row r="110" spans="1:16" ht="12.5" x14ac:dyDescent="0.25">
      <c r="A110" s="23">
        <v>106</v>
      </c>
      <c r="B110" s="14" t="s">
        <v>279</v>
      </c>
      <c r="C110" s="14">
        <v>1696</v>
      </c>
      <c r="D110" s="14">
        <v>1628</v>
      </c>
      <c r="E110" s="14">
        <v>916</v>
      </c>
      <c r="F110" s="14">
        <v>33</v>
      </c>
      <c r="G110" s="14">
        <v>25</v>
      </c>
      <c r="H110" s="14">
        <v>224</v>
      </c>
      <c r="I110" s="14">
        <v>10</v>
      </c>
      <c r="J110" s="14">
        <v>5</v>
      </c>
      <c r="K110" s="14">
        <v>62</v>
      </c>
      <c r="L110" s="14">
        <v>149</v>
      </c>
      <c r="M110" s="14">
        <v>386</v>
      </c>
      <c r="N110" s="14">
        <v>5124</v>
      </c>
      <c r="O110" s="19">
        <f t="shared" si="6"/>
        <v>257</v>
      </c>
      <c r="P110" s="21">
        <f t="shared" si="7"/>
        <v>5.5881713415959986</v>
      </c>
    </row>
    <row r="111" spans="1:16" ht="12.5" x14ac:dyDescent="0.25">
      <c r="A111" s="23">
        <v>107</v>
      </c>
      <c r="B111" s="14" t="s">
        <v>280</v>
      </c>
      <c r="C111" s="14">
        <v>899</v>
      </c>
      <c r="D111" s="14">
        <v>1203</v>
      </c>
      <c r="E111" s="14">
        <v>991</v>
      </c>
      <c r="F111" s="14">
        <v>249</v>
      </c>
      <c r="G111" s="14">
        <v>20</v>
      </c>
      <c r="H111" s="14">
        <v>156</v>
      </c>
      <c r="I111" s="14">
        <v>20</v>
      </c>
      <c r="J111" s="14">
        <v>7</v>
      </c>
      <c r="K111" s="14">
        <v>52</v>
      </c>
      <c r="L111" s="14">
        <v>172</v>
      </c>
      <c r="M111" s="14">
        <v>382</v>
      </c>
      <c r="N111" s="14">
        <v>4154</v>
      </c>
      <c r="O111" s="19">
        <f t="shared" si="6"/>
        <v>405</v>
      </c>
      <c r="P111" s="21">
        <f t="shared" si="7"/>
        <v>11.259382819015846</v>
      </c>
    </row>
    <row r="112" spans="1:16" ht="12.5" x14ac:dyDescent="0.25">
      <c r="A112" s="23">
        <v>108</v>
      </c>
      <c r="B112" s="14" t="s">
        <v>565</v>
      </c>
      <c r="C112" s="14">
        <v>273</v>
      </c>
      <c r="D112" s="14">
        <v>114</v>
      </c>
      <c r="E112" s="14">
        <v>33</v>
      </c>
      <c r="F112" s="14">
        <v>8</v>
      </c>
      <c r="G112" s="14">
        <v>0</v>
      </c>
      <c r="H112" s="14">
        <v>24</v>
      </c>
      <c r="I112" s="14">
        <v>9</v>
      </c>
      <c r="J112" s="14">
        <v>0</v>
      </c>
      <c r="K112" s="14">
        <v>6</v>
      </c>
      <c r="L112" s="14">
        <v>62</v>
      </c>
      <c r="M112" s="14">
        <v>106</v>
      </c>
      <c r="N112" s="14">
        <v>644</v>
      </c>
      <c r="O112" s="19">
        <f t="shared" si="6"/>
        <v>32</v>
      </c>
      <c r="P112" s="21">
        <f t="shared" si="7"/>
        <v>6.8522483940042829</v>
      </c>
    </row>
    <row r="113" spans="1:16" ht="12.5" x14ac:dyDescent="0.25">
      <c r="A113" s="23">
        <v>109</v>
      </c>
      <c r="B113" s="14" t="s">
        <v>281</v>
      </c>
      <c r="C113" s="14">
        <v>1040</v>
      </c>
      <c r="D113" s="14">
        <v>1318</v>
      </c>
      <c r="E113" s="14">
        <v>885</v>
      </c>
      <c r="F113" s="14">
        <v>104</v>
      </c>
      <c r="G113" s="14">
        <v>8</v>
      </c>
      <c r="H113" s="14">
        <v>143</v>
      </c>
      <c r="I113" s="14">
        <v>11</v>
      </c>
      <c r="J113" s="14">
        <v>0</v>
      </c>
      <c r="K113" s="14">
        <v>63</v>
      </c>
      <c r="L113" s="14">
        <v>170</v>
      </c>
      <c r="M113" s="14">
        <v>308</v>
      </c>
      <c r="N113" s="14">
        <v>4050</v>
      </c>
      <c r="O113" s="19">
        <f t="shared" si="6"/>
        <v>247</v>
      </c>
      <c r="P113" s="21">
        <f t="shared" si="7"/>
        <v>6.9148936170212769</v>
      </c>
    </row>
    <row r="114" spans="1:16" ht="12.5" x14ac:dyDescent="0.25">
      <c r="A114" s="23">
        <v>110</v>
      </c>
      <c r="B114" s="14" t="s">
        <v>282</v>
      </c>
      <c r="C114" s="14">
        <v>787</v>
      </c>
      <c r="D114" s="14">
        <v>901</v>
      </c>
      <c r="E114" s="14">
        <v>175</v>
      </c>
      <c r="F114" s="14">
        <v>37</v>
      </c>
      <c r="G114" s="14">
        <v>4</v>
      </c>
      <c r="H114" s="14">
        <v>43</v>
      </c>
      <c r="I114" s="14">
        <v>3</v>
      </c>
      <c r="J114" s="14">
        <v>0</v>
      </c>
      <c r="K114" s="14">
        <v>28</v>
      </c>
      <c r="L114" s="14">
        <v>65</v>
      </c>
      <c r="M114" s="14">
        <v>81</v>
      </c>
      <c r="N114" s="14">
        <v>2112</v>
      </c>
      <c r="O114" s="19">
        <f t="shared" si="6"/>
        <v>80</v>
      </c>
      <c r="P114" s="21">
        <f t="shared" si="7"/>
        <v>4.0444893832153692</v>
      </c>
    </row>
    <row r="115" spans="1:16" ht="12.5" x14ac:dyDescent="0.25">
      <c r="A115" s="23">
        <v>111</v>
      </c>
      <c r="B115" s="14" t="s">
        <v>283</v>
      </c>
      <c r="C115" s="14">
        <v>3122</v>
      </c>
      <c r="D115" s="14">
        <v>3530</v>
      </c>
      <c r="E115" s="14">
        <v>2012</v>
      </c>
      <c r="F115" s="14">
        <v>111</v>
      </c>
      <c r="G115" s="14">
        <v>55</v>
      </c>
      <c r="H115" s="14">
        <v>362</v>
      </c>
      <c r="I115" s="14">
        <v>27</v>
      </c>
      <c r="J115" s="14">
        <v>7</v>
      </c>
      <c r="K115" s="14">
        <v>159</v>
      </c>
      <c r="L115" s="14">
        <v>373</v>
      </c>
      <c r="M115" s="14">
        <v>724</v>
      </c>
      <c r="N115" s="14">
        <v>10482</v>
      </c>
      <c r="O115" s="19">
        <f t="shared" si="6"/>
        <v>473</v>
      </c>
      <c r="P115" s="21">
        <f t="shared" si="7"/>
        <v>5.0399573787959513</v>
      </c>
    </row>
    <row r="116" spans="1:16" ht="12.5" x14ac:dyDescent="0.25">
      <c r="A116" s="23">
        <v>112</v>
      </c>
      <c r="B116" s="14" t="s">
        <v>284</v>
      </c>
      <c r="C116" s="14">
        <v>1493</v>
      </c>
      <c r="D116" s="14">
        <v>1908</v>
      </c>
      <c r="E116" s="14">
        <v>462</v>
      </c>
      <c r="F116" s="14">
        <v>17</v>
      </c>
      <c r="G116" s="14">
        <v>0</v>
      </c>
      <c r="H116" s="14">
        <v>120</v>
      </c>
      <c r="I116" s="14">
        <v>5</v>
      </c>
      <c r="J116" s="14">
        <v>5</v>
      </c>
      <c r="K116" s="14">
        <v>34</v>
      </c>
      <c r="L116" s="14">
        <v>139</v>
      </c>
      <c r="M116" s="14">
        <v>189</v>
      </c>
      <c r="N116" s="14">
        <v>4377</v>
      </c>
      <c r="O116" s="19">
        <f t="shared" si="6"/>
        <v>137</v>
      </c>
      <c r="P116" s="21">
        <f t="shared" si="7"/>
        <v>3.3877349159248267</v>
      </c>
    </row>
    <row r="117" spans="1:16" ht="12.5" x14ac:dyDescent="0.25">
      <c r="A117" s="23">
        <v>113</v>
      </c>
      <c r="B117" s="14" t="s">
        <v>566</v>
      </c>
      <c r="C117" s="14">
        <v>739</v>
      </c>
      <c r="D117" s="14">
        <v>591</v>
      </c>
      <c r="E117" s="14">
        <v>314</v>
      </c>
      <c r="F117" s="14">
        <v>119</v>
      </c>
      <c r="G117" s="14">
        <v>11</v>
      </c>
      <c r="H117" s="14">
        <v>114</v>
      </c>
      <c r="I117" s="14">
        <v>8</v>
      </c>
      <c r="J117" s="14">
        <v>0</v>
      </c>
      <c r="K117" s="14">
        <v>11</v>
      </c>
      <c r="L117" s="14">
        <v>135</v>
      </c>
      <c r="M117" s="14">
        <v>161</v>
      </c>
      <c r="N117" s="14">
        <v>2208</v>
      </c>
      <c r="O117" s="19">
        <f t="shared" si="6"/>
        <v>233</v>
      </c>
      <c r="P117" s="21">
        <f t="shared" si="7"/>
        <v>12.21814368117462</v>
      </c>
    </row>
    <row r="118" spans="1:16" ht="12.5" x14ac:dyDescent="0.25">
      <c r="A118" s="23">
        <v>114</v>
      </c>
      <c r="B118" s="14" t="s">
        <v>285</v>
      </c>
      <c r="C118" s="14">
        <v>1122</v>
      </c>
      <c r="D118" s="14">
        <v>777</v>
      </c>
      <c r="E118" s="14">
        <v>368</v>
      </c>
      <c r="F118" s="14">
        <v>113</v>
      </c>
      <c r="G118" s="14">
        <v>28</v>
      </c>
      <c r="H118" s="14">
        <v>84</v>
      </c>
      <c r="I118" s="14">
        <v>7</v>
      </c>
      <c r="J118" s="14">
        <v>4</v>
      </c>
      <c r="K118" s="14">
        <v>31</v>
      </c>
      <c r="L118" s="14">
        <v>120</v>
      </c>
      <c r="M118" s="14">
        <v>107</v>
      </c>
      <c r="N118" s="14">
        <v>2772</v>
      </c>
      <c r="O118" s="19">
        <f t="shared" si="6"/>
        <v>197</v>
      </c>
      <c r="P118" s="21">
        <f t="shared" si="7"/>
        <v>7.7742699289660617</v>
      </c>
    </row>
    <row r="119" spans="1:16" ht="12.5" x14ac:dyDescent="0.25">
      <c r="A119" s="23">
        <v>115</v>
      </c>
      <c r="B119" s="14" t="s">
        <v>286</v>
      </c>
      <c r="C119" s="14">
        <v>1145</v>
      </c>
      <c r="D119" s="14">
        <v>1045</v>
      </c>
      <c r="E119" s="14">
        <v>2922</v>
      </c>
      <c r="F119" s="14">
        <v>106</v>
      </c>
      <c r="G119" s="14">
        <v>43</v>
      </c>
      <c r="H119" s="14">
        <v>547</v>
      </c>
      <c r="I119" s="14">
        <v>120</v>
      </c>
      <c r="J119" s="14">
        <v>14</v>
      </c>
      <c r="K119" s="14">
        <v>125</v>
      </c>
      <c r="L119" s="14">
        <v>410</v>
      </c>
      <c r="M119" s="14">
        <v>1527</v>
      </c>
      <c r="N119" s="14">
        <v>8009</v>
      </c>
      <c r="O119" s="19">
        <f t="shared" si="6"/>
        <v>653</v>
      </c>
      <c r="P119" s="21">
        <f t="shared" si="7"/>
        <v>10.763144882149332</v>
      </c>
    </row>
    <row r="120" spans="1:16" ht="12.5" x14ac:dyDescent="0.25">
      <c r="A120" s="23">
        <v>116</v>
      </c>
      <c r="B120" s="14" t="s">
        <v>287</v>
      </c>
      <c r="C120" s="14">
        <v>1484</v>
      </c>
      <c r="D120" s="14">
        <v>1262</v>
      </c>
      <c r="E120" s="14">
        <v>1469</v>
      </c>
      <c r="F120" s="14">
        <v>87</v>
      </c>
      <c r="G120" s="14">
        <v>16</v>
      </c>
      <c r="H120" s="14">
        <v>256</v>
      </c>
      <c r="I120" s="14">
        <v>58</v>
      </c>
      <c r="J120" s="14">
        <v>16</v>
      </c>
      <c r="K120" s="14">
        <v>74</v>
      </c>
      <c r="L120" s="14">
        <v>238</v>
      </c>
      <c r="M120" s="14">
        <v>596</v>
      </c>
      <c r="N120" s="14">
        <v>5562</v>
      </c>
      <c r="O120" s="19">
        <f t="shared" si="6"/>
        <v>343</v>
      </c>
      <c r="P120" s="21">
        <f t="shared" si="7"/>
        <v>7.2638712409995767</v>
      </c>
    </row>
    <row r="121" spans="1:16" ht="12.5" x14ac:dyDescent="0.25">
      <c r="A121" s="23">
        <v>117</v>
      </c>
      <c r="B121" s="14" t="s">
        <v>288</v>
      </c>
      <c r="C121" s="14">
        <v>783</v>
      </c>
      <c r="D121" s="14">
        <v>810</v>
      </c>
      <c r="E121" s="14">
        <v>736</v>
      </c>
      <c r="F121" s="14">
        <v>86</v>
      </c>
      <c r="G121" s="14">
        <v>27</v>
      </c>
      <c r="H121" s="14">
        <v>203</v>
      </c>
      <c r="I121" s="14">
        <v>0</v>
      </c>
      <c r="J121" s="14">
        <v>0</v>
      </c>
      <c r="K121" s="14">
        <v>14</v>
      </c>
      <c r="L121" s="14">
        <v>72</v>
      </c>
      <c r="M121" s="14">
        <v>285</v>
      </c>
      <c r="N121" s="14">
        <v>3009</v>
      </c>
      <c r="O121" s="19">
        <f t="shared" si="6"/>
        <v>289</v>
      </c>
      <c r="P121" s="21">
        <f t="shared" si="7"/>
        <v>10.86874764949229</v>
      </c>
    </row>
    <row r="122" spans="1:16" ht="12.5" x14ac:dyDescent="0.25">
      <c r="A122" s="23">
        <v>118</v>
      </c>
      <c r="B122" s="14" t="s">
        <v>567</v>
      </c>
      <c r="C122" s="14">
        <v>1379</v>
      </c>
      <c r="D122" s="14">
        <v>1189</v>
      </c>
      <c r="E122" s="14">
        <v>433</v>
      </c>
      <c r="F122" s="14">
        <v>6</v>
      </c>
      <c r="G122" s="14">
        <v>8</v>
      </c>
      <c r="H122" s="14">
        <v>116</v>
      </c>
      <c r="I122" s="14">
        <v>3</v>
      </c>
      <c r="J122" s="14">
        <v>0</v>
      </c>
      <c r="K122" s="14">
        <v>27</v>
      </c>
      <c r="L122" s="14">
        <v>94</v>
      </c>
      <c r="M122" s="14">
        <v>311</v>
      </c>
      <c r="N122" s="14">
        <v>3576</v>
      </c>
      <c r="O122" s="19">
        <f t="shared" si="6"/>
        <v>122</v>
      </c>
      <c r="P122" s="21">
        <f t="shared" si="7"/>
        <v>3.8595381208478328</v>
      </c>
    </row>
    <row r="123" spans="1:16" ht="12.5" x14ac:dyDescent="0.25">
      <c r="A123" s="23">
        <v>119</v>
      </c>
      <c r="B123" s="14" t="s">
        <v>568</v>
      </c>
      <c r="C123" s="14">
        <v>391</v>
      </c>
      <c r="D123" s="14">
        <v>276</v>
      </c>
      <c r="E123" s="14">
        <v>37</v>
      </c>
      <c r="F123" s="14">
        <v>9</v>
      </c>
      <c r="G123" s="14">
        <v>9</v>
      </c>
      <c r="H123" s="14">
        <v>41</v>
      </c>
      <c r="I123" s="14">
        <v>11</v>
      </c>
      <c r="J123" s="14">
        <v>0</v>
      </c>
      <c r="K123" s="14">
        <v>21</v>
      </c>
      <c r="L123" s="14">
        <v>52</v>
      </c>
      <c r="M123" s="14">
        <v>177</v>
      </c>
      <c r="N123" s="14">
        <v>1024</v>
      </c>
      <c r="O123" s="19">
        <f t="shared" si="6"/>
        <v>50</v>
      </c>
      <c r="P123" s="21">
        <f t="shared" si="7"/>
        <v>6.2893081761006293</v>
      </c>
    </row>
    <row r="124" spans="1:16" ht="12.5" x14ac:dyDescent="0.25">
      <c r="A124" s="23">
        <v>120</v>
      </c>
      <c r="B124" s="14" t="s">
        <v>289</v>
      </c>
      <c r="C124" s="14">
        <v>850</v>
      </c>
      <c r="D124" s="14">
        <v>6104</v>
      </c>
      <c r="E124" s="14">
        <v>1906</v>
      </c>
      <c r="F124" s="14">
        <v>3</v>
      </c>
      <c r="G124" s="14">
        <v>5</v>
      </c>
      <c r="H124" s="14">
        <v>184</v>
      </c>
      <c r="I124" s="14">
        <v>36</v>
      </c>
      <c r="J124" s="14">
        <v>11</v>
      </c>
      <c r="K124" s="14">
        <v>172</v>
      </c>
      <c r="L124" s="14">
        <v>369</v>
      </c>
      <c r="M124" s="14">
        <v>287</v>
      </c>
      <c r="N124" s="14">
        <v>9910</v>
      </c>
      <c r="O124" s="19">
        <f t="shared" si="6"/>
        <v>187</v>
      </c>
      <c r="P124" s="21">
        <f t="shared" si="7"/>
        <v>2.0170423902491641</v>
      </c>
    </row>
    <row r="125" spans="1:16" ht="12.5" x14ac:dyDescent="0.25">
      <c r="A125" s="23">
        <v>121</v>
      </c>
      <c r="B125" s="14" t="s">
        <v>569</v>
      </c>
      <c r="C125" s="14">
        <v>348</v>
      </c>
      <c r="D125" s="14">
        <v>212</v>
      </c>
      <c r="E125" s="14">
        <v>54</v>
      </c>
      <c r="F125" s="14">
        <v>20</v>
      </c>
      <c r="G125" s="14">
        <v>0</v>
      </c>
      <c r="H125" s="14">
        <v>65</v>
      </c>
      <c r="I125" s="14">
        <v>9</v>
      </c>
      <c r="J125" s="14">
        <v>0</v>
      </c>
      <c r="K125" s="14">
        <v>16</v>
      </c>
      <c r="L125" s="14">
        <v>40</v>
      </c>
      <c r="M125" s="14">
        <v>91</v>
      </c>
      <c r="N125" s="14">
        <v>856</v>
      </c>
      <c r="O125" s="19">
        <f t="shared" si="6"/>
        <v>85</v>
      </c>
      <c r="P125" s="21">
        <f t="shared" si="7"/>
        <v>11.740331491712707</v>
      </c>
    </row>
    <row r="126" spans="1:16" ht="12.5" x14ac:dyDescent="0.25">
      <c r="A126" s="23">
        <v>122</v>
      </c>
      <c r="B126" s="14" t="s">
        <v>570</v>
      </c>
      <c r="C126" s="14">
        <v>1088</v>
      </c>
      <c r="D126" s="14">
        <v>619</v>
      </c>
      <c r="E126" s="14">
        <v>379</v>
      </c>
      <c r="F126" s="14">
        <v>115</v>
      </c>
      <c r="G126" s="14">
        <v>31</v>
      </c>
      <c r="H126" s="14">
        <v>142</v>
      </c>
      <c r="I126" s="14">
        <v>64</v>
      </c>
      <c r="J126" s="14">
        <v>9</v>
      </c>
      <c r="K126" s="14">
        <v>47</v>
      </c>
      <c r="L126" s="14">
        <v>216</v>
      </c>
      <c r="M126" s="14">
        <v>336</v>
      </c>
      <c r="N126" s="14">
        <v>3056</v>
      </c>
      <c r="O126" s="19">
        <f t="shared" si="6"/>
        <v>257</v>
      </c>
      <c r="P126" s="21">
        <f t="shared" si="7"/>
        <v>10.304731355252606</v>
      </c>
    </row>
    <row r="127" spans="1:16" ht="12.5" x14ac:dyDescent="0.25">
      <c r="A127" s="23">
        <v>123</v>
      </c>
      <c r="B127" s="14" t="s">
        <v>290</v>
      </c>
      <c r="C127" s="14">
        <v>3306</v>
      </c>
      <c r="D127" s="14">
        <v>3294</v>
      </c>
      <c r="E127" s="14">
        <v>2586</v>
      </c>
      <c r="F127" s="14">
        <v>206</v>
      </c>
      <c r="G127" s="14">
        <v>48</v>
      </c>
      <c r="H127" s="14">
        <v>527</v>
      </c>
      <c r="I127" s="14">
        <v>40</v>
      </c>
      <c r="J127" s="14">
        <v>3</v>
      </c>
      <c r="K127" s="14">
        <v>137</v>
      </c>
      <c r="L127" s="14">
        <v>396</v>
      </c>
      <c r="M127" s="14">
        <v>928</v>
      </c>
      <c r="N127" s="14">
        <v>11482</v>
      </c>
      <c r="O127" s="19">
        <f t="shared" si="6"/>
        <v>733</v>
      </c>
      <c r="P127" s="21">
        <f t="shared" si="7"/>
        <v>7.2238099931014101</v>
      </c>
    </row>
    <row r="128" spans="1:16" ht="12.5" x14ac:dyDescent="0.25">
      <c r="A128" s="23">
        <v>124</v>
      </c>
      <c r="B128" s="14" t="s">
        <v>291</v>
      </c>
      <c r="C128" s="14">
        <v>924</v>
      </c>
      <c r="D128" s="14">
        <v>1140</v>
      </c>
      <c r="E128" s="14">
        <v>659</v>
      </c>
      <c r="F128" s="14">
        <v>116</v>
      </c>
      <c r="G128" s="14">
        <v>13</v>
      </c>
      <c r="H128" s="14">
        <v>156</v>
      </c>
      <c r="I128" s="14">
        <v>16</v>
      </c>
      <c r="J128" s="14">
        <v>3</v>
      </c>
      <c r="K128" s="14">
        <v>37</v>
      </c>
      <c r="L128" s="14">
        <v>149</v>
      </c>
      <c r="M128" s="14">
        <v>285</v>
      </c>
      <c r="N128" s="14">
        <v>3485</v>
      </c>
      <c r="O128" s="19">
        <f t="shared" si="6"/>
        <v>272</v>
      </c>
      <c r="P128" s="21">
        <f t="shared" si="7"/>
        <v>8.8772845953002602</v>
      </c>
    </row>
    <row r="129" spans="1:16" ht="12.5" x14ac:dyDescent="0.25">
      <c r="A129" s="23">
        <v>125</v>
      </c>
      <c r="B129" s="14" t="s">
        <v>292</v>
      </c>
      <c r="C129" s="14">
        <v>355</v>
      </c>
      <c r="D129" s="14">
        <v>942</v>
      </c>
      <c r="E129" s="14">
        <v>67</v>
      </c>
      <c r="F129" s="14">
        <v>10</v>
      </c>
      <c r="G129" s="14">
        <v>0</v>
      </c>
      <c r="H129" s="14">
        <v>26</v>
      </c>
      <c r="I129" s="14">
        <v>0</v>
      </c>
      <c r="J129" s="14">
        <v>0</v>
      </c>
      <c r="K129" s="14">
        <v>13</v>
      </c>
      <c r="L129" s="14">
        <v>131</v>
      </c>
      <c r="M129" s="14">
        <v>84</v>
      </c>
      <c r="N129" s="14">
        <v>1641</v>
      </c>
      <c r="O129" s="19">
        <f t="shared" si="6"/>
        <v>36</v>
      </c>
      <c r="P129" s="21">
        <f t="shared" si="7"/>
        <v>2.547770700636943</v>
      </c>
    </row>
    <row r="130" spans="1:16" ht="12.5" x14ac:dyDescent="0.25">
      <c r="A130" s="23">
        <v>126</v>
      </c>
      <c r="B130" s="14" t="s">
        <v>571</v>
      </c>
      <c r="C130" s="14">
        <v>560</v>
      </c>
      <c r="D130" s="14">
        <v>256</v>
      </c>
      <c r="E130" s="14">
        <v>79</v>
      </c>
      <c r="F130" s="14">
        <v>26</v>
      </c>
      <c r="G130" s="14">
        <v>0</v>
      </c>
      <c r="H130" s="14">
        <v>65</v>
      </c>
      <c r="I130" s="14">
        <v>17</v>
      </c>
      <c r="J130" s="14">
        <v>0</v>
      </c>
      <c r="K130" s="14">
        <v>29</v>
      </c>
      <c r="L130" s="14">
        <v>68</v>
      </c>
      <c r="M130" s="14">
        <v>123</v>
      </c>
      <c r="N130" s="14">
        <v>1213</v>
      </c>
      <c r="O130" s="19">
        <f t="shared" si="6"/>
        <v>91</v>
      </c>
      <c r="P130" s="21">
        <f t="shared" si="7"/>
        <v>8.8178294573643416</v>
      </c>
    </row>
    <row r="131" spans="1:16" ht="12.5" x14ac:dyDescent="0.25">
      <c r="A131" s="23">
        <v>127</v>
      </c>
      <c r="B131" s="14" t="s">
        <v>572</v>
      </c>
      <c r="C131" s="14">
        <v>1498</v>
      </c>
      <c r="D131" s="14">
        <v>1073</v>
      </c>
      <c r="E131" s="14">
        <v>629</v>
      </c>
      <c r="F131" s="14">
        <v>218</v>
      </c>
      <c r="G131" s="14">
        <v>41</v>
      </c>
      <c r="H131" s="14">
        <v>221</v>
      </c>
      <c r="I131" s="14">
        <v>63</v>
      </c>
      <c r="J131" s="14">
        <v>16</v>
      </c>
      <c r="K131" s="14">
        <v>61</v>
      </c>
      <c r="L131" s="14">
        <v>239</v>
      </c>
      <c r="M131" s="14">
        <v>400</v>
      </c>
      <c r="N131" s="14">
        <v>4465</v>
      </c>
      <c r="O131" s="19">
        <f t="shared" si="6"/>
        <v>439</v>
      </c>
      <c r="P131" s="21">
        <f t="shared" si="7"/>
        <v>11.492146596858639</v>
      </c>
    </row>
    <row r="132" spans="1:16" ht="12.5" x14ac:dyDescent="0.25">
      <c r="A132" s="23">
        <v>128</v>
      </c>
      <c r="B132" s="14" t="s">
        <v>573</v>
      </c>
      <c r="C132" s="14">
        <v>277</v>
      </c>
      <c r="D132" s="14">
        <v>115</v>
      </c>
      <c r="E132" s="14">
        <v>17</v>
      </c>
      <c r="F132" s="14">
        <v>11</v>
      </c>
      <c r="G132" s="14">
        <v>6</v>
      </c>
      <c r="H132" s="14">
        <v>26</v>
      </c>
      <c r="I132" s="14">
        <v>10</v>
      </c>
      <c r="J132" s="14">
        <v>3</v>
      </c>
      <c r="K132" s="14">
        <v>16</v>
      </c>
      <c r="L132" s="14">
        <v>36</v>
      </c>
      <c r="M132" s="14">
        <v>74</v>
      </c>
      <c r="N132" s="14">
        <v>600</v>
      </c>
      <c r="O132" s="19">
        <f t="shared" si="6"/>
        <v>37</v>
      </c>
      <c r="P132" s="21">
        <f t="shared" si="7"/>
        <v>7.6923076923076925</v>
      </c>
    </row>
    <row r="133" spans="1:16" ht="12.5" x14ac:dyDescent="0.25">
      <c r="A133" s="23">
        <v>129</v>
      </c>
      <c r="B133" s="14" t="s">
        <v>293</v>
      </c>
      <c r="C133" s="14">
        <v>491</v>
      </c>
      <c r="D133" s="14">
        <v>1012</v>
      </c>
      <c r="E133" s="14">
        <v>1905</v>
      </c>
      <c r="F133" s="14">
        <v>659</v>
      </c>
      <c r="G133" s="14">
        <v>59</v>
      </c>
      <c r="H133" s="14">
        <v>280</v>
      </c>
      <c r="I133" s="14">
        <v>16</v>
      </c>
      <c r="J133" s="14">
        <v>11</v>
      </c>
      <c r="K133" s="14">
        <v>53</v>
      </c>
      <c r="L133" s="14">
        <v>305</v>
      </c>
      <c r="M133" s="14">
        <v>867</v>
      </c>
      <c r="N133" s="14">
        <v>5653</v>
      </c>
      <c r="O133" s="19">
        <f t="shared" si="6"/>
        <v>939</v>
      </c>
      <c r="P133" s="21">
        <f t="shared" si="7"/>
        <v>20.931787784217565</v>
      </c>
    </row>
    <row r="134" spans="1:16" ht="12.5" x14ac:dyDescent="0.25">
      <c r="A134" s="23">
        <v>130</v>
      </c>
      <c r="B134" s="14" t="s">
        <v>294</v>
      </c>
      <c r="C134" s="14">
        <v>362</v>
      </c>
      <c r="D134" s="14">
        <v>295</v>
      </c>
      <c r="E134" s="14">
        <v>131</v>
      </c>
      <c r="F134" s="14">
        <v>75</v>
      </c>
      <c r="G134" s="14">
        <v>7</v>
      </c>
      <c r="H134" s="14">
        <v>79</v>
      </c>
      <c r="I134" s="14">
        <v>18</v>
      </c>
      <c r="J134" s="14">
        <v>3</v>
      </c>
      <c r="K134" s="14">
        <v>38</v>
      </c>
      <c r="L134" s="14">
        <v>91</v>
      </c>
      <c r="M134" s="14">
        <v>122</v>
      </c>
      <c r="N134" s="14">
        <v>1215</v>
      </c>
      <c r="O134" s="19">
        <f t="shared" si="6"/>
        <v>154</v>
      </c>
      <c r="P134" s="21">
        <f t="shared" si="7"/>
        <v>15.277777777777779</v>
      </c>
    </row>
    <row r="135" spans="1:16" ht="12.5" x14ac:dyDescent="0.25">
      <c r="A135" s="23">
        <v>131</v>
      </c>
      <c r="B135" s="14" t="s">
        <v>574</v>
      </c>
      <c r="C135" s="14">
        <v>1610</v>
      </c>
      <c r="D135" s="14">
        <v>1568</v>
      </c>
      <c r="E135" s="14">
        <v>1311</v>
      </c>
      <c r="F135" s="14">
        <v>482</v>
      </c>
      <c r="G135" s="14">
        <v>71</v>
      </c>
      <c r="H135" s="14">
        <v>301</v>
      </c>
      <c r="I135" s="14">
        <v>74</v>
      </c>
      <c r="J135" s="14">
        <v>16</v>
      </c>
      <c r="K135" s="14">
        <v>90</v>
      </c>
      <c r="L135" s="14">
        <v>480</v>
      </c>
      <c r="M135" s="14">
        <v>342</v>
      </c>
      <c r="N135" s="14">
        <v>6329</v>
      </c>
      <c r="O135" s="19">
        <f t="shared" si="6"/>
        <v>783</v>
      </c>
      <c r="P135" s="21">
        <f t="shared" si="7"/>
        <v>14.177077675176534</v>
      </c>
    </row>
    <row r="136" spans="1:16" ht="12.5" x14ac:dyDescent="0.25">
      <c r="A136" s="23">
        <v>132</v>
      </c>
      <c r="B136" s="14" t="s">
        <v>575</v>
      </c>
      <c r="C136" s="14">
        <v>262</v>
      </c>
      <c r="D136" s="14">
        <v>149</v>
      </c>
      <c r="E136" s="14">
        <v>50</v>
      </c>
      <c r="F136" s="14">
        <v>9</v>
      </c>
      <c r="G136" s="14">
        <v>3</v>
      </c>
      <c r="H136" s="14">
        <v>62</v>
      </c>
      <c r="I136" s="14">
        <v>10</v>
      </c>
      <c r="J136" s="14">
        <v>0</v>
      </c>
      <c r="K136" s="14">
        <v>18</v>
      </c>
      <c r="L136" s="14">
        <v>65</v>
      </c>
      <c r="M136" s="14">
        <v>79</v>
      </c>
      <c r="N136" s="14">
        <v>700</v>
      </c>
      <c r="O136" s="19">
        <f t="shared" si="6"/>
        <v>71</v>
      </c>
      <c r="P136" s="21">
        <f t="shared" si="7"/>
        <v>12.61101243339254</v>
      </c>
    </row>
    <row r="137" spans="1:16" ht="12.5" x14ac:dyDescent="0.25">
      <c r="A137" s="23">
        <v>133</v>
      </c>
      <c r="B137" s="14" t="s">
        <v>576</v>
      </c>
      <c r="C137" s="14">
        <v>1322</v>
      </c>
      <c r="D137" s="14">
        <v>632</v>
      </c>
      <c r="E137" s="14">
        <v>512</v>
      </c>
      <c r="F137" s="14">
        <v>30</v>
      </c>
      <c r="G137" s="14">
        <v>21</v>
      </c>
      <c r="H137" s="14">
        <v>153</v>
      </c>
      <c r="I137" s="14">
        <v>25</v>
      </c>
      <c r="J137" s="14">
        <v>3</v>
      </c>
      <c r="K137" s="14">
        <v>72</v>
      </c>
      <c r="L137" s="14">
        <v>203</v>
      </c>
      <c r="M137" s="14">
        <v>2961</v>
      </c>
      <c r="N137" s="14">
        <v>5932</v>
      </c>
      <c r="O137" s="19">
        <f t="shared" si="6"/>
        <v>183</v>
      </c>
      <c r="P137" s="21">
        <f t="shared" si="7"/>
        <v>6.6064981949458481</v>
      </c>
    </row>
    <row r="138" spans="1:16" ht="12.5" x14ac:dyDescent="0.25">
      <c r="A138" s="23">
        <v>134</v>
      </c>
      <c r="B138" s="14" t="s">
        <v>295</v>
      </c>
      <c r="C138" s="14">
        <v>2864</v>
      </c>
      <c r="D138" s="14">
        <v>10179</v>
      </c>
      <c r="E138" s="14">
        <v>4244</v>
      </c>
      <c r="F138" s="14">
        <v>115</v>
      </c>
      <c r="G138" s="14">
        <v>70</v>
      </c>
      <c r="H138" s="14">
        <v>744</v>
      </c>
      <c r="I138" s="14">
        <v>201</v>
      </c>
      <c r="J138" s="14">
        <v>37</v>
      </c>
      <c r="K138" s="14">
        <v>237</v>
      </c>
      <c r="L138" s="14">
        <v>1085</v>
      </c>
      <c r="M138" s="14">
        <v>966</v>
      </c>
      <c r="N138" s="14">
        <v>20737</v>
      </c>
      <c r="O138" s="19">
        <f t="shared" si="6"/>
        <v>859</v>
      </c>
      <c r="P138" s="21">
        <f t="shared" si="7"/>
        <v>4.5957947675351773</v>
      </c>
    </row>
    <row r="139" spans="1:16" ht="12.5" x14ac:dyDescent="0.25">
      <c r="A139" s="23">
        <v>135</v>
      </c>
      <c r="B139" s="14" t="s">
        <v>296</v>
      </c>
      <c r="C139" s="14">
        <v>1673</v>
      </c>
      <c r="D139" s="14">
        <v>2923</v>
      </c>
      <c r="E139" s="14">
        <v>1751</v>
      </c>
      <c r="F139" s="14">
        <v>233</v>
      </c>
      <c r="G139" s="14">
        <v>27</v>
      </c>
      <c r="H139" s="14">
        <v>356</v>
      </c>
      <c r="I139" s="14">
        <v>66</v>
      </c>
      <c r="J139" s="14">
        <v>14</v>
      </c>
      <c r="K139" s="14">
        <v>58</v>
      </c>
      <c r="L139" s="14">
        <v>589</v>
      </c>
      <c r="M139" s="14">
        <v>398</v>
      </c>
      <c r="N139" s="14">
        <v>8091</v>
      </c>
      <c r="O139" s="19">
        <f t="shared" si="6"/>
        <v>589</v>
      </c>
      <c r="P139" s="21">
        <f t="shared" si="7"/>
        <v>8.2946063934657097</v>
      </c>
    </row>
    <row r="140" spans="1:16" ht="12.5" x14ac:dyDescent="0.25">
      <c r="A140" s="23">
        <v>136</v>
      </c>
      <c r="B140" s="14" t="s">
        <v>297</v>
      </c>
      <c r="C140" s="14">
        <v>1089</v>
      </c>
      <c r="D140" s="14">
        <v>4032</v>
      </c>
      <c r="E140" s="14">
        <v>1427</v>
      </c>
      <c r="F140" s="14">
        <v>5</v>
      </c>
      <c r="G140" s="14">
        <v>18</v>
      </c>
      <c r="H140" s="14">
        <v>177</v>
      </c>
      <c r="I140" s="14">
        <v>49</v>
      </c>
      <c r="J140" s="14">
        <v>12</v>
      </c>
      <c r="K140" s="14">
        <v>285</v>
      </c>
      <c r="L140" s="14">
        <v>365</v>
      </c>
      <c r="M140" s="14">
        <v>319</v>
      </c>
      <c r="N140" s="14">
        <v>7766</v>
      </c>
      <c r="O140" s="19">
        <f t="shared" si="6"/>
        <v>182</v>
      </c>
      <c r="P140" s="21">
        <f t="shared" si="7"/>
        <v>2.5655483507189172</v>
      </c>
    </row>
    <row r="141" spans="1:16" ht="12.5" x14ac:dyDescent="0.25">
      <c r="A141" s="23">
        <v>137</v>
      </c>
      <c r="B141" s="14" t="s">
        <v>298</v>
      </c>
      <c r="C141" s="14">
        <v>1154</v>
      </c>
      <c r="D141" s="14">
        <v>4112</v>
      </c>
      <c r="E141" s="14">
        <v>1500</v>
      </c>
      <c r="F141" s="14">
        <v>82</v>
      </c>
      <c r="G141" s="14">
        <v>12</v>
      </c>
      <c r="H141" s="14">
        <v>250</v>
      </c>
      <c r="I141" s="14">
        <v>42</v>
      </c>
      <c r="J141" s="14">
        <v>6</v>
      </c>
      <c r="K141" s="14">
        <v>57</v>
      </c>
      <c r="L141" s="14">
        <v>339</v>
      </c>
      <c r="M141" s="14">
        <v>279</v>
      </c>
      <c r="N141" s="14">
        <v>7827</v>
      </c>
      <c r="O141" s="19">
        <f t="shared" si="6"/>
        <v>332</v>
      </c>
      <c r="P141" s="21">
        <f t="shared" si="7"/>
        <v>4.6015246015246012</v>
      </c>
    </row>
    <row r="142" spans="1:16" ht="12.5" x14ac:dyDescent="0.25">
      <c r="A142" s="23">
        <v>138</v>
      </c>
      <c r="B142" s="14" t="s">
        <v>299</v>
      </c>
      <c r="C142" s="14">
        <v>762</v>
      </c>
      <c r="D142" s="14">
        <v>3784</v>
      </c>
      <c r="E142" s="14">
        <v>1036</v>
      </c>
      <c r="F142" s="14">
        <v>32</v>
      </c>
      <c r="G142" s="14">
        <v>3</v>
      </c>
      <c r="H142" s="14">
        <v>247</v>
      </c>
      <c r="I142" s="14">
        <v>40</v>
      </c>
      <c r="J142" s="14">
        <v>8</v>
      </c>
      <c r="K142" s="14">
        <v>129</v>
      </c>
      <c r="L142" s="14">
        <v>282</v>
      </c>
      <c r="M142" s="14">
        <v>193</v>
      </c>
      <c r="N142" s="14">
        <v>6517</v>
      </c>
      <c r="O142" s="19">
        <f t="shared" si="6"/>
        <v>279</v>
      </c>
      <c r="P142" s="21">
        <f t="shared" si="7"/>
        <v>4.618440655520609</v>
      </c>
    </row>
    <row r="143" spans="1:16" ht="12.5" x14ac:dyDescent="0.25">
      <c r="A143" s="23">
        <v>139</v>
      </c>
      <c r="B143" s="14" t="s">
        <v>577</v>
      </c>
      <c r="C143" s="14">
        <v>574</v>
      </c>
      <c r="D143" s="14">
        <v>458</v>
      </c>
      <c r="E143" s="14">
        <v>118</v>
      </c>
      <c r="F143" s="14">
        <v>48</v>
      </c>
      <c r="G143" s="14">
        <v>0</v>
      </c>
      <c r="H143" s="14">
        <v>75</v>
      </c>
      <c r="I143" s="14">
        <v>4</v>
      </c>
      <c r="J143" s="14">
        <v>0</v>
      </c>
      <c r="K143" s="14">
        <v>33</v>
      </c>
      <c r="L143" s="14">
        <v>139</v>
      </c>
      <c r="M143" s="14">
        <v>130</v>
      </c>
      <c r="N143" s="14">
        <v>1577</v>
      </c>
      <c r="O143" s="19">
        <f t="shared" si="6"/>
        <v>123</v>
      </c>
      <c r="P143" s="21">
        <f t="shared" si="7"/>
        <v>9.3893129770992374</v>
      </c>
    </row>
    <row r="144" spans="1:16" ht="12.5" x14ac:dyDescent="0.25">
      <c r="A144" s="23">
        <v>140</v>
      </c>
      <c r="B144" s="14" t="s">
        <v>300</v>
      </c>
      <c r="C144" s="14">
        <v>383</v>
      </c>
      <c r="D144" s="14">
        <v>631</v>
      </c>
      <c r="E144" s="14">
        <v>155</v>
      </c>
      <c r="F144" s="14">
        <v>10</v>
      </c>
      <c r="G144" s="14">
        <v>6</v>
      </c>
      <c r="H144" s="14">
        <v>54</v>
      </c>
      <c r="I144" s="14">
        <v>9</v>
      </c>
      <c r="J144" s="14">
        <v>0</v>
      </c>
      <c r="K144" s="14">
        <v>12</v>
      </c>
      <c r="L144" s="14">
        <v>73</v>
      </c>
      <c r="M144" s="14">
        <v>66</v>
      </c>
      <c r="N144" s="14">
        <v>1402</v>
      </c>
      <c r="O144" s="19">
        <f t="shared" si="6"/>
        <v>64</v>
      </c>
      <c r="P144" s="21">
        <f t="shared" si="7"/>
        <v>5.0793650793650791</v>
      </c>
    </row>
    <row r="145" spans="1:16" ht="12.5" x14ac:dyDescent="0.25">
      <c r="A145" s="23">
        <v>141</v>
      </c>
      <c r="B145" s="14" t="s">
        <v>301</v>
      </c>
      <c r="C145" s="14">
        <v>3628</v>
      </c>
      <c r="D145" s="14">
        <v>4313</v>
      </c>
      <c r="E145" s="14">
        <v>2197</v>
      </c>
      <c r="F145" s="14">
        <v>256</v>
      </c>
      <c r="G145" s="14">
        <v>70</v>
      </c>
      <c r="H145" s="14">
        <v>439</v>
      </c>
      <c r="I145" s="14">
        <v>40</v>
      </c>
      <c r="J145" s="14">
        <v>11</v>
      </c>
      <c r="K145" s="14">
        <v>307</v>
      </c>
      <c r="L145" s="14">
        <v>430</v>
      </c>
      <c r="M145" s="14">
        <v>765</v>
      </c>
      <c r="N145" s="14">
        <v>12457</v>
      </c>
      <c r="O145" s="19">
        <f t="shared" si="6"/>
        <v>695</v>
      </c>
      <c r="P145" s="21">
        <f t="shared" si="7"/>
        <v>6.1717431844418789</v>
      </c>
    </row>
    <row r="146" spans="1:16" ht="12.5" x14ac:dyDescent="0.25">
      <c r="A146" s="23">
        <v>142</v>
      </c>
      <c r="B146" s="14" t="s">
        <v>302</v>
      </c>
      <c r="C146" s="14">
        <v>984</v>
      </c>
      <c r="D146" s="14">
        <v>1341</v>
      </c>
      <c r="E146" s="14">
        <v>380</v>
      </c>
      <c r="F146" s="14">
        <v>22</v>
      </c>
      <c r="G146" s="14">
        <v>17</v>
      </c>
      <c r="H146" s="14">
        <v>78</v>
      </c>
      <c r="I146" s="14">
        <v>0</v>
      </c>
      <c r="J146" s="14">
        <v>0</v>
      </c>
      <c r="K146" s="14">
        <v>20</v>
      </c>
      <c r="L146" s="14">
        <v>62</v>
      </c>
      <c r="M146" s="14">
        <v>138</v>
      </c>
      <c r="N146" s="14">
        <v>3048</v>
      </c>
      <c r="O146" s="19">
        <f t="shared" si="6"/>
        <v>100</v>
      </c>
      <c r="P146" s="21">
        <f t="shared" si="7"/>
        <v>3.5186488388458828</v>
      </c>
    </row>
    <row r="147" spans="1:16" ht="12.5" x14ac:dyDescent="0.25">
      <c r="A147" s="23">
        <v>143</v>
      </c>
      <c r="B147" s="14" t="s">
        <v>303</v>
      </c>
      <c r="C147" s="14">
        <v>593</v>
      </c>
      <c r="D147" s="14">
        <v>814</v>
      </c>
      <c r="E147" s="14">
        <v>216</v>
      </c>
      <c r="F147" s="14">
        <v>59</v>
      </c>
      <c r="G147" s="14">
        <v>5</v>
      </c>
      <c r="H147" s="14">
        <v>67</v>
      </c>
      <c r="I147" s="14">
        <v>0</v>
      </c>
      <c r="J147" s="14">
        <v>0</v>
      </c>
      <c r="K147" s="14">
        <v>12</v>
      </c>
      <c r="L147" s="14">
        <v>49</v>
      </c>
      <c r="M147" s="14">
        <v>76</v>
      </c>
      <c r="N147" s="14">
        <v>1892</v>
      </c>
      <c r="O147" s="19">
        <f t="shared" si="6"/>
        <v>126</v>
      </c>
      <c r="P147" s="21">
        <f t="shared" si="7"/>
        <v>7.1347678369195924</v>
      </c>
    </row>
    <row r="148" spans="1:16" ht="12.5" x14ac:dyDescent="0.25">
      <c r="A148" s="23">
        <v>144</v>
      </c>
      <c r="B148" s="14" t="s">
        <v>304</v>
      </c>
      <c r="C148" s="14">
        <v>617</v>
      </c>
      <c r="D148" s="14">
        <v>634</v>
      </c>
      <c r="E148" s="14">
        <v>305</v>
      </c>
      <c r="F148" s="14">
        <v>110</v>
      </c>
      <c r="G148" s="14">
        <v>8</v>
      </c>
      <c r="H148" s="14">
        <v>153</v>
      </c>
      <c r="I148" s="14">
        <v>61</v>
      </c>
      <c r="J148" s="14">
        <v>5</v>
      </c>
      <c r="K148" s="14">
        <v>38</v>
      </c>
      <c r="L148" s="14">
        <v>221</v>
      </c>
      <c r="M148" s="14">
        <v>142</v>
      </c>
      <c r="N148" s="14">
        <v>2302</v>
      </c>
      <c r="O148" s="19">
        <f t="shared" si="6"/>
        <v>263</v>
      </c>
      <c r="P148" s="21">
        <f t="shared" si="7"/>
        <v>13.619886069394097</v>
      </c>
    </row>
    <row r="149" spans="1:16" ht="12.5" x14ac:dyDescent="0.25">
      <c r="A149" s="23">
        <v>145</v>
      </c>
      <c r="B149" s="14" t="s">
        <v>305</v>
      </c>
      <c r="C149" s="14">
        <v>1949</v>
      </c>
      <c r="D149" s="14">
        <v>2312</v>
      </c>
      <c r="E149" s="14">
        <v>3632</v>
      </c>
      <c r="F149" s="14">
        <v>476</v>
      </c>
      <c r="G149" s="14">
        <v>144</v>
      </c>
      <c r="H149" s="14">
        <v>675</v>
      </c>
      <c r="I149" s="14">
        <v>275</v>
      </c>
      <c r="J149" s="14">
        <v>45</v>
      </c>
      <c r="K149" s="14">
        <v>152</v>
      </c>
      <c r="L149" s="14">
        <v>1002</v>
      </c>
      <c r="M149" s="14">
        <v>1161</v>
      </c>
      <c r="N149" s="14">
        <v>11814</v>
      </c>
      <c r="O149" s="19">
        <f t="shared" si="6"/>
        <v>1151</v>
      </c>
      <c r="P149" s="21">
        <f t="shared" si="7"/>
        <v>11.91511387163561</v>
      </c>
    </row>
    <row r="150" spans="1:16" ht="12.5" x14ac:dyDescent="0.25">
      <c r="A150" s="23">
        <v>146</v>
      </c>
      <c r="B150" s="14" t="s">
        <v>306</v>
      </c>
      <c r="C150" s="14">
        <v>2632</v>
      </c>
      <c r="D150" s="14">
        <v>2555</v>
      </c>
      <c r="E150" s="14">
        <v>1319</v>
      </c>
      <c r="F150" s="14">
        <v>385</v>
      </c>
      <c r="G150" s="14">
        <v>28</v>
      </c>
      <c r="H150" s="14">
        <v>305</v>
      </c>
      <c r="I150" s="14">
        <v>66</v>
      </c>
      <c r="J150" s="14">
        <v>14</v>
      </c>
      <c r="K150" s="14">
        <v>106</v>
      </c>
      <c r="L150" s="14">
        <v>500</v>
      </c>
      <c r="M150" s="14">
        <v>454</v>
      </c>
      <c r="N150" s="14">
        <v>8366</v>
      </c>
      <c r="O150" s="19">
        <f t="shared" si="6"/>
        <v>690</v>
      </c>
      <c r="P150" s="21">
        <f t="shared" si="7"/>
        <v>9.3117408906882595</v>
      </c>
    </row>
    <row r="151" spans="1:16" ht="12.5" x14ac:dyDescent="0.25">
      <c r="A151" s="23">
        <v>147</v>
      </c>
      <c r="B151" s="14" t="s">
        <v>307</v>
      </c>
      <c r="C151" s="14">
        <v>891</v>
      </c>
      <c r="D151" s="14">
        <v>1667</v>
      </c>
      <c r="E151" s="14">
        <v>329</v>
      </c>
      <c r="F151" s="14">
        <v>86</v>
      </c>
      <c r="G151" s="14">
        <v>4</v>
      </c>
      <c r="H151" s="14">
        <v>112</v>
      </c>
      <c r="I151" s="14">
        <v>5</v>
      </c>
      <c r="J151" s="14">
        <v>3</v>
      </c>
      <c r="K151" s="14">
        <v>33</v>
      </c>
      <c r="L151" s="14">
        <v>122</v>
      </c>
      <c r="M151" s="14">
        <v>132</v>
      </c>
      <c r="N151" s="14">
        <v>3381</v>
      </c>
      <c r="O151" s="19">
        <f t="shared" ref="O151:O214" si="8">SUM(F151,H151)</f>
        <v>198</v>
      </c>
      <c r="P151" s="21">
        <f t="shared" ref="P151:P214" si="9">O151/SUM(C151:K151)*100</f>
        <v>6.3258785942492013</v>
      </c>
    </row>
    <row r="152" spans="1:16" ht="12.5" x14ac:dyDescent="0.25">
      <c r="A152" s="23">
        <v>148</v>
      </c>
      <c r="B152" s="14" t="s">
        <v>578</v>
      </c>
      <c r="C152" s="14">
        <v>587</v>
      </c>
      <c r="D152" s="14">
        <v>328</v>
      </c>
      <c r="E152" s="14">
        <v>157</v>
      </c>
      <c r="F152" s="14">
        <v>31</v>
      </c>
      <c r="G152" s="14">
        <v>18</v>
      </c>
      <c r="H152" s="14">
        <v>116</v>
      </c>
      <c r="I152" s="14">
        <v>20</v>
      </c>
      <c r="J152" s="14">
        <v>3</v>
      </c>
      <c r="K152" s="14">
        <v>35</v>
      </c>
      <c r="L152" s="14">
        <v>92</v>
      </c>
      <c r="M152" s="14">
        <v>588</v>
      </c>
      <c r="N152" s="14">
        <v>1976</v>
      </c>
      <c r="O152" s="19">
        <f t="shared" si="8"/>
        <v>147</v>
      </c>
      <c r="P152" s="21">
        <f t="shared" si="9"/>
        <v>11.351351351351353</v>
      </c>
    </row>
    <row r="153" spans="1:16" ht="12.5" x14ac:dyDescent="0.25">
      <c r="A153" s="23">
        <v>149</v>
      </c>
      <c r="B153" s="14" t="s">
        <v>308</v>
      </c>
      <c r="C153" s="14">
        <v>1820</v>
      </c>
      <c r="D153" s="14">
        <v>2132</v>
      </c>
      <c r="E153" s="14">
        <v>1172</v>
      </c>
      <c r="F153" s="14">
        <v>120</v>
      </c>
      <c r="G153" s="14">
        <v>11</v>
      </c>
      <c r="H153" s="14">
        <v>353</v>
      </c>
      <c r="I153" s="14">
        <v>50</v>
      </c>
      <c r="J153" s="14">
        <v>22</v>
      </c>
      <c r="K153" s="14">
        <v>95</v>
      </c>
      <c r="L153" s="14">
        <v>488</v>
      </c>
      <c r="M153" s="14">
        <v>382</v>
      </c>
      <c r="N153" s="14">
        <v>6645</v>
      </c>
      <c r="O153" s="19">
        <f t="shared" si="8"/>
        <v>473</v>
      </c>
      <c r="P153" s="21">
        <f t="shared" si="9"/>
        <v>8.1904761904761916</v>
      </c>
    </row>
    <row r="154" spans="1:16" ht="12.5" x14ac:dyDescent="0.25">
      <c r="A154" s="23">
        <v>150</v>
      </c>
      <c r="B154" s="14" t="s">
        <v>579</v>
      </c>
      <c r="C154" s="14">
        <v>679</v>
      </c>
      <c r="D154" s="14">
        <v>725</v>
      </c>
      <c r="E154" s="14">
        <v>317</v>
      </c>
      <c r="F154" s="14">
        <v>107</v>
      </c>
      <c r="G154" s="14">
        <v>26</v>
      </c>
      <c r="H154" s="14">
        <v>86</v>
      </c>
      <c r="I154" s="14">
        <v>8</v>
      </c>
      <c r="J154" s="14">
        <v>4</v>
      </c>
      <c r="K154" s="14">
        <v>60</v>
      </c>
      <c r="L154" s="14">
        <v>130</v>
      </c>
      <c r="M154" s="14">
        <v>94</v>
      </c>
      <c r="N154" s="14">
        <v>2238</v>
      </c>
      <c r="O154" s="19">
        <f t="shared" si="8"/>
        <v>193</v>
      </c>
      <c r="P154" s="21">
        <f t="shared" si="9"/>
        <v>9.5924453280318094</v>
      </c>
    </row>
    <row r="155" spans="1:16" ht="12.5" x14ac:dyDescent="0.25">
      <c r="A155" s="23">
        <v>151</v>
      </c>
      <c r="B155" s="14" t="s">
        <v>309</v>
      </c>
      <c r="C155" s="14">
        <v>954</v>
      </c>
      <c r="D155" s="14">
        <v>1035</v>
      </c>
      <c r="E155" s="14">
        <v>360</v>
      </c>
      <c r="F155" s="14">
        <v>47</v>
      </c>
      <c r="G155" s="14">
        <v>77</v>
      </c>
      <c r="H155" s="14">
        <v>118</v>
      </c>
      <c r="I155" s="14">
        <v>22</v>
      </c>
      <c r="J155" s="14">
        <v>5</v>
      </c>
      <c r="K155" s="14">
        <v>40</v>
      </c>
      <c r="L155" s="14">
        <v>185</v>
      </c>
      <c r="M155" s="14">
        <v>99</v>
      </c>
      <c r="N155" s="14">
        <v>2929</v>
      </c>
      <c r="O155" s="19">
        <f t="shared" si="8"/>
        <v>165</v>
      </c>
      <c r="P155" s="21">
        <f t="shared" si="9"/>
        <v>6.207674943566591</v>
      </c>
    </row>
    <row r="156" spans="1:16" ht="12.5" x14ac:dyDescent="0.25">
      <c r="A156" s="23">
        <v>152</v>
      </c>
      <c r="B156" s="14" t="s">
        <v>580</v>
      </c>
      <c r="C156" s="14">
        <v>219</v>
      </c>
      <c r="D156" s="14">
        <v>337</v>
      </c>
      <c r="E156" s="14">
        <v>90</v>
      </c>
      <c r="F156" s="14">
        <v>4</v>
      </c>
      <c r="G156" s="14">
        <v>6</v>
      </c>
      <c r="H156" s="14">
        <v>28</v>
      </c>
      <c r="I156" s="14">
        <v>0</v>
      </c>
      <c r="J156" s="14">
        <v>0</v>
      </c>
      <c r="K156" s="14">
        <v>6</v>
      </c>
      <c r="L156" s="14">
        <v>40</v>
      </c>
      <c r="M156" s="14">
        <v>53</v>
      </c>
      <c r="N156" s="14">
        <v>780</v>
      </c>
      <c r="O156" s="19">
        <f t="shared" si="8"/>
        <v>32</v>
      </c>
      <c r="P156" s="21">
        <f t="shared" si="9"/>
        <v>4.63768115942029</v>
      </c>
    </row>
    <row r="157" spans="1:16" ht="12.5" x14ac:dyDescent="0.25">
      <c r="A157" s="23">
        <v>153</v>
      </c>
      <c r="B157" s="14" t="s">
        <v>310</v>
      </c>
      <c r="C157" s="14">
        <v>371</v>
      </c>
      <c r="D157" s="14">
        <v>1391</v>
      </c>
      <c r="E157" s="14">
        <v>338</v>
      </c>
      <c r="F157" s="14">
        <v>19</v>
      </c>
      <c r="G157" s="14">
        <v>38</v>
      </c>
      <c r="H157" s="14">
        <v>85</v>
      </c>
      <c r="I157" s="14">
        <v>29</v>
      </c>
      <c r="J157" s="14">
        <v>4</v>
      </c>
      <c r="K157" s="14">
        <v>17</v>
      </c>
      <c r="L157" s="14">
        <v>119</v>
      </c>
      <c r="M157" s="14">
        <v>58</v>
      </c>
      <c r="N157" s="14">
        <v>2476</v>
      </c>
      <c r="O157" s="19">
        <f t="shared" si="8"/>
        <v>104</v>
      </c>
      <c r="P157" s="21">
        <f t="shared" si="9"/>
        <v>4.5375218150087253</v>
      </c>
    </row>
    <row r="158" spans="1:16" ht="12.5" x14ac:dyDescent="0.25">
      <c r="A158" s="23">
        <v>154</v>
      </c>
      <c r="B158" s="14" t="s">
        <v>311</v>
      </c>
      <c r="C158" s="14">
        <v>1472</v>
      </c>
      <c r="D158" s="14">
        <v>2203</v>
      </c>
      <c r="E158" s="14">
        <v>297</v>
      </c>
      <c r="F158" s="14">
        <v>31</v>
      </c>
      <c r="G158" s="14">
        <v>6</v>
      </c>
      <c r="H158" s="14">
        <v>82</v>
      </c>
      <c r="I158" s="14">
        <v>3</v>
      </c>
      <c r="J158" s="14">
        <v>0</v>
      </c>
      <c r="K158" s="14">
        <v>32</v>
      </c>
      <c r="L158" s="14">
        <v>105</v>
      </c>
      <c r="M158" s="14">
        <v>132</v>
      </c>
      <c r="N158" s="14">
        <v>4372</v>
      </c>
      <c r="O158" s="19">
        <f t="shared" si="8"/>
        <v>113</v>
      </c>
      <c r="P158" s="21">
        <f t="shared" si="9"/>
        <v>2.7387300048473096</v>
      </c>
    </row>
    <row r="159" spans="1:16" ht="12.5" x14ac:dyDescent="0.25">
      <c r="A159" s="23">
        <v>155</v>
      </c>
      <c r="B159" s="14" t="s">
        <v>581</v>
      </c>
      <c r="C159" s="14">
        <v>379</v>
      </c>
      <c r="D159" s="14">
        <v>217</v>
      </c>
      <c r="E159" s="14">
        <v>37</v>
      </c>
      <c r="F159" s="14">
        <v>10</v>
      </c>
      <c r="G159" s="14">
        <v>6</v>
      </c>
      <c r="H159" s="14">
        <v>52</v>
      </c>
      <c r="I159" s="14">
        <v>8</v>
      </c>
      <c r="J159" s="14">
        <v>5</v>
      </c>
      <c r="K159" s="14">
        <v>20</v>
      </c>
      <c r="L159" s="14">
        <v>40</v>
      </c>
      <c r="M159" s="14">
        <v>178</v>
      </c>
      <c r="N159" s="14">
        <v>937</v>
      </c>
      <c r="O159" s="19">
        <f t="shared" si="8"/>
        <v>62</v>
      </c>
      <c r="P159" s="21">
        <f t="shared" si="9"/>
        <v>8.4468664850136239</v>
      </c>
    </row>
    <row r="160" spans="1:16" ht="12.5" x14ac:dyDescent="0.25">
      <c r="A160" s="23">
        <v>156</v>
      </c>
      <c r="B160" s="14" t="s">
        <v>582</v>
      </c>
      <c r="C160" s="14">
        <v>40</v>
      </c>
      <c r="D160" s="14">
        <v>15</v>
      </c>
      <c r="E160" s="14">
        <v>0</v>
      </c>
      <c r="F160" s="14">
        <v>4</v>
      </c>
      <c r="G160" s="14">
        <v>4</v>
      </c>
      <c r="H160" s="14">
        <v>8</v>
      </c>
      <c r="I160" s="14">
        <v>5</v>
      </c>
      <c r="J160" s="14">
        <v>0</v>
      </c>
      <c r="K160" s="14">
        <v>10</v>
      </c>
      <c r="L160" s="14">
        <v>5</v>
      </c>
      <c r="M160" s="14">
        <v>7</v>
      </c>
      <c r="N160" s="14">
        <v>92</v>
      </c>
      <c r="O160" s="19">
        <f t="shared" si="8"/>
        <v>12</v>
      </c>
      <c r="P160" s="21">
        <f t="shared" si="9"/>
        <v>13.953488372093023</v>
      </c>
    </row>
    <row r="161" spans="1:16" ht="12.5" x14ac:dyDescent="0.25">
      <c r="A161" s="23">
        <v>157</v>
      </c>
      <c r="B161" s="14" t="s">
        <v>312</v>
      </c>
      <c r="C161" s="14">
        <v>954</v>
      </c>
      <c r="D161" s="14">
        <v>1379</v>
      </c>
      <c r="E161" s="14">
        <v>4616</v>
      </c>
      <c r="F161" s="14">
        <v>44</v>
      </c>
      <c r="G161" s="14">
        <v>62</v>
      </c>
      <c r="H161" s="14">
        <v>373</v>
      </c>
      <c r="I161" s="14">
        <v>44</v>
      </c>
      <c r="J161" s="14">
        <v>6</v>
      </c>
      <c r="K161" s="14">
        <v>138</v>
      </c>
      <c r="L161" s="14">
        <v>778</v>
      </c>
      <c r="M161" s="14">
        <v>2435</v>
      </c>
      <c r="N161" s="14">
        <v>10836</v>
      </c>
      <c r="O161" s="19">
        <f t="shared" si="8"/>
        <v>417</v>
      </c>
      <c r="P161" s="21">
        <f t="shared" si="9"/>
        <v>5.47531512605042</v>
      </c>
    </row>
    <row r="162" spans="1:16" ht="12.5" x14ac:dyDescent="0.25">
      <c r="A162" s="23">
        <v>158</v>
      </c>
      <c r="B162" s="14" t="s">
        <v>583</v>
      </c>
      <c r="C162" s="14">
        <v>297</v>
      </c>
      <c r="D162" s="14">
        <v>153</v>
      </c>
      <c r="E162" s="14">
        <v>27</v>
      </c>
      <c r="F162" s="14">
        <v>30</v>
      </c>
      <c r="G162" s="14">
        <v>4</v>
      </c>
      <c r="H162" s="14">
        <v>50</v>
      </c>
      <c r="I162" s="14">
        <v>11</v>
      </c>
      <c r="J162" s="14">
        <v>0</v>
      </c>
      <c r="K162" s="14">
        <v>14</v>
      </c>
      <c r="L162" s="14">
        <v>55</v>
      </c>
      <c r="M162" s="14">
        <v>101</v>
      </c>
      <c r="N162" s="14">
        <v>741</v>
      </c>
      <c r="O162" s="19">
        <f t="shared" si="8"/>
        <v>80</v>
      </c>
      <c r="P162" s="21">
        <f t="shared" si="9"/>
        <v>13.651877133105803</v>
      </c>
    </row>
    <row r="163" spans="1:16" ht="12.5" x14ac:dyDescent="0.25">
      <c r="A163" s="23">
        <v>159</v>
      </c>
      <c r="B163" s="14" t="s">
        <v>313</v>
      </c>
      <c r="C163" s="14">
        <v>3750</v>
      </c>
      <c r="D163" s="14">
        <v>2694</v>
      </c>
      <c r="E163" s="14">
        <v>2474</v>
      </c>
      <c r="F163" s="14">
        <v>50</v>
      </c>
      <c r="G163" s="14">
        <v>55</v>
      </c>
      <c r="H163" s="14">
        <v>424</v>
      </c>
      <c r="I163" s="14">
        <v>50</v>
      </c>
      <c r="J163" s="14">
        <v>13</v>
      </c>
      <c r="K163" s="14">
        <v>381</v>
      </c>
      <c r="L163" s="14">
        <v>374</v>
      </c>
      <c r="M163" s="14">
        <v>1481</v>
      </c>
      <c r="N163" s="14">
        <v>11737</v>
      </c>
      <c r="O163" s="19">
        <f t="shared" si="8"/>
        <v>474</v>
      </c>
      <c r="P163" s="21">
        <f t="shared" si="9"/>
        <v>4.7922353654837737</v>
      </c>
    </row>
    <row r="164" spans="1:16" ht="12.5" x14ac:dyDescent="0.25">
      <c r="A164" s="23">
        <v>160</v>
      </c>
      <c r="B164" s="14" t="s">
        <v>314</v>
      </c>
      <c r="C164" s="14">
        <v>4559</v>
      </c>
      <c r="D164" s="14">
        <v>3488</v>
      </c>
      <c r="E164" s="14">
        <v>2113</v>
      </c>
      <c r="F164" s="14">
        <v>50</v>
      </c>
      <c r="G164" s="14">
        <v>19</v>
      </c>
      <c r="H164" s="14">
        <v>352</v>
      </c>
      <c r="I164" s="14">
        <v>31</v>
      </c>
      <c r="J164" s="14">
        <v>11</v>
      </c>
      <c r="K164" s="14">
        <v>252</v>
      </c>
      <c r="L164" s="14">
        <v>333</v>
      </c>
      <c r="M164" s="14">
        <v>1042</v>
      </c>
      <c r="N164" s="14">
        <v>12255</v>
      </c>
      <c r="O164" s="19">
        <f t="shared" si="8"/>
        <v>402</v>
      </c>
      <c r="P164" s="21">
        <f t="shared" si="9"/>
        <v>3.6965517241379309</v>
      </c>
    </row>
    <row r="165" spans="1:16" ht="12.5" x14ac:dyDescent="0.25">
      <c r="A165" s="23">
        <v>161</v>
      </c>
      <c r="B165" s="14" t="s">
        <v>315</v>
      </c>
      <c r="C165" s="14">
        <v>1890</v>
      </c>
      <c r="D165" s="14">
        <v>1580</v>
      </c>
      <c r="E165" s="14">
        <v>533</v>
      </c>
      <c r="F165" s="14">
        <v>20</v>
      </c>
      <c r="G165" s="14">
        <v>0</v>
      </c>
      <c r="H165" s="14">
        <v>106</v>
      </c>
      <c r="I165" s="14">
        <v>9</v>
      </c>
      <c r="J165" s="14">
        <v>0</v>
      </c>
      <c r="K165" s="14">
        <v>129</v>
      </c>
      <c r="L165" s="14">
        <v>146</v>
      </c>
      <c r="M165" s="14">
        <v>318</v>
      </c>
      <c r="N165" s="14">
        <v>4738</v>
      </c>
      <c r="O165" s="19">
        <f t="shared" si="8"/>
        <v>126</v>
      </c>
      <c r="P165" s="21">
        <f t="shared" si="9"/>
        <v>2.9528943051324119</v>
      </c>
    </row>
    <row r="166" spans="1:16" ht="12.5" x14ac:dyDescent="0.25">
      <c r="A166" s="23">
        <v>162</v>
      </c>
      <c r="B166" s="14" t="s">
        <v>316</v>
      </c>
      <c r="C166" s="14">
        <v>1662</v>
      </c>
      <c r="D166" s="14">
        <v>5114</v>
      </c>
      <c r="E166" s="14">
        <v>1628</v>
      </c>
      <c r="F166" s="14">
        <v>9</v>
      </c>
      <c r="G166" s="14">
        <v>0</v>
      </c>
      <c r="H166" s="14">
        <v>199</v>
      </c>
      <c r="I166" s="14">
        <v>25</v>
      </c>
      <c r="J166" s="14">
        <v>9</v>
      </c>
      <c r="K166" s="14">
        <v>45</v>
      </c>
      <c r="L166" s="14">
        <v>254</v>
      </c>
      <c r="M166" s="14">
        <v>340</v>
      </c>
      <c r="N166" s="14">
        <v>9284</v>
      </c>
      <c r="O166" s="19">
        <f t="shared" si="8"/>
        <v>208</v>
      </c>
      <c r="P166" s="21">
        <f t="shared" si="9"/>
        <v>2.3932804050166836</v>
      </c>
    </row>
    <row r="167" spans="1:16" ht="12.5" x14ac:dyDescent="0.25">
      <c r="A167" s="23">
        <v>163</v>
      </c>
      <c r="B167" s="14" t="s">
        <v>317</v>
      </c>
      <c r="C167" s="14">
        <v>718</v>
      </c>
      <c r="D167" s="14">
        <v>1002</v>
      </c>
      <c r="E167" s="14">
        <v>776</v>
      </c>
      <c r="F167" s="14">
        <v>241</v>
      </c>
      <c r="G167" s="14">
        <v>15</v>
      </c>
      <c r="H167" s="14">
        <v>250</v>
      </c>
      <c r="I167" s="14">
        <v>68</v>
      </c>
      <c r="J167" s="14">
        <v>11</v>
      </c>
      <c r="K167" s="14">
        <v>42</v>
      </c>
      <c r="L167" s="14">
        <v>315</v>
      </c>
      <c r="M167" s="14">
        <v>277</v>
      </c>
      <c r="N167" s="14">
        <v>3712</v>
      </c>
      <c r="O167" s="19">
        <f t="shared" si="8"/>
        <v>491</v>
      </c>
      <c r="P167" s="21">
        <f t="shared" si="9"/>
        <v>15.722062119756645</v>
      </c>
    </row>
    <row r="168" spans="1:16" ht="12.5" x14ac:dyDescent="0.25">
      <c r="A168" s="23">
        <v>164</v>
      </c>
      <c r="B168" s="14" t="s">
        <v>318</v>
      </c>
      <c r="C168" s="14">
        <v>1225</v>
      </c>
      <c r="D168" s="14">
        <v>750</v>
      </c>
      <c r="E168" s="14">
        <v>475</v>
      </c>
      <c r="F168" s="14">
        <v>33</v>
      </c>
      <c r="G168" s="14">
        <v>10</v>
      </c>
      <c r="H168" s="14">
        <v>142</v>
      </c>
      <c r="I168" s="14">
        <v>27</v>
      </c>
      <c r="J168" s="14">
        <v>7</v>
      </c>
      <c r="K168" s="14">
        <v>66</v>
      </c>
      <c r="L168" s="14">
        <v>231</v>
      </c>
      <c r="M168" s="14">
        <v>1772</v>
      </c>
      <c r="N168" s="14">
        <v>4733</v>
      </c>
      <c r="O168" s="19">
        <f t="shared" si="8"/>
        <v>175</v>
      </c>
      <c r="P168" s="21">
        <f t="shared" si="9"/>
        <v>6.3985374771480803</v>
      </c>
    </row>
    <row r="169" spans="1:16" ht="12.5" x14ac:dyDescent="0.25">
      <c r="A169" s="23">
        <v>165</v>
      </c>
      <c r="B169" s="14" t="s">
        <v>584</v>
      </c>
      <c r="C169" s="14">
        <v>2046</v>
      </c>
      <c r="D169" s="14">
        <v>2319</v>
      </c>
      <c r="E169" s="14">
        <v>907</v>
      </c>
      <c r="F169" s="14">
        <v>72</v>
      </c>
      <c r="G169" s="14">
        <v>12</v>
      </c>
      <c r="H169" s="14">
        <v>205</v>
      </c>
      <c r="I169" s="14">
        <v>36</v>
      </c>
      <c r="J169" s="14">
        <v>11</v>
      </c>
      <c r="K169" s="14">
        <v>68</v>
      </c>
      <c r="L169" s="14">
        <v>298</v>
      </c>
      <c r="M169" s="14">
        <v>378</v>
      </c>
      <c r="N169" s="14">
        <v>6340</v>
      </c>
      <c r="O169" s="19">
        <f t="shared" si="8"/>
        <v>277</v>
      </c>
      <c r="P169" s="21">
        <f t="shared" si="9"/>
        <v>4.8801973220577874</v>
      </c>
    </row>
    <row r="170" spans="1:16" ht="12.5" x14ac:dyDescent="0.25">
      <c r="A170" s="23">
        <v>166</v>
      </c>
      <c r="B170" s="14" t="s">
        <v>585</v>
      </c>
      <c r="C170" s="14">
        <v>957</v>
      </c>
      <c r="D170" s="14">
        <v>606</v>
      </c>
      <c r="E170" s="14">
        <v>221</v>
      </c>
      <c r="F170" s="14">
        <v>11</v>
      </c>
      <c r="G170" s="14">
        <v>0</v>
      </c>
      <c r="H170" s="14">
        <v>73</v>
      </c>
      <c r="I170" s="14">
        <v>14</v>
      </c>
      <c r="J170" s="14">
        <v>4</v>
      </c>
      <c r="K170" s="14">
        <v>87</v>
      </c>
      <c r="L170" s="14">
        <v>76</v>
      </c>
      <c r="M170" s="14">
        <v>156</v>
      </c>
      <c r="N170" s="14">
        <v>2198</v>
      </c>
      <c r="O170" s="19">
        <f t="shared" si="8"/>
        <v>84</v>
      </c>
      <c r="P170" s="21">
        <f t="shared" si="9"/>
        <v>4.2574759249873289</v>
      </c>
    </row>
    <row r="171" spans="1:16" ht="12.5" x14ac:dyDescent="0.25">
      <c r="A171" s="23">
        <v>167</v>
      </c>
      <c r="B171" s="14" t="s">
        <v>586</v>
      </c>
      <c r="C171" s="14">
        <v>238</v>
      </c>
      <c r="D171" s="14">
        <v>106</v>
      </c>
      <c r="E171" s="14">
        <v>22</v>
      </c>
      <c r="F171" s="14">
        <v>25</v>
      </c>
      <c r="G171" s="14">
        <v>4</v>
      </c>
      <c r="H171" s="14">
        <v>22</v>
      </c>
      <c r="I171" s="14">
        <v>5</v>
      </c>
      <c r="J171" s="14">
        <v>0</v>
      </c>
      <c r="K171" s="14">
        <v>6</v>
      </c>
      <c r="L171" s="14">
        <v>33</v>
      </c>
      <c r="M171" s="14">
        <v>93</v>
      </c>
      <c r="N171" s="14">
        <v>547</v>
      </c>
      <c r="O171" s="19">
        <f t="shared" si="8"/>
        <v>47</v>
      </c>
      <c r="P171" s="21">
        <f t="shared" si="9"/>
        <v>10.981308411214954</v>
      </c>
    </row>
    <row r="172" spans="1:16" ht="12.5" x14ac:dyDescent="0.25">
      <c r="A172" s="23">
        <v>168</v>
      </c>
      <c r="B172" s="14" t="s">
        <v>587</v>
      </c>
      <c r="C172" s="14">
        <v>875</v>
      </c>
      <c r="D172" s="14">
        <v>752</v>
      </c>
      <c r="E172" s="14">
        <v>380</v>
      </c>
      <c r="F172" s="14">
        <v>98</v>
      </c>
      <c r="G172" s="14">
        <v>24</v>
      </c>
      <c r="H172" s="14">
        <v>161</v>
      </c>
      <c r="I172" s="14">
        <v>14</v>
      </c>
      <c r="J172" s="14">
        <v>6</v>
      </c>
      <c r="K172" s="14">
        <v>22</v>
      </c>
      <c r="L172" s="14">
        <v>151</v>
      </c>
      <c r="M172" s="14">
        <v>174</v>
      </c>
      <c r="N172" s="14">
        <v>2661</v>
      </c>
      <c r="O172" s="19">
        <f t="shared" si="8"/>
        <v>259</v>
      </c>
      <c r="P172" s="21">
        <f t="shared" si="9"/>
        <v>11.106346483704975</v>
      </c>
    </row>
    <row r="173" spans="1:16" ht="12.5" x14ac:dyDescent="0.25">
      <c r="A173" s="23">
        <v>169</v>
      </c>
      <c r="B173" s="14" t="s">
        <v>588</v>
      </c>
      <c r="C173" s="14">
        <v>185</v>
      </c>
      <c r="D173" s="14">
        <v>131</v>
      </c>
      <c r="E173" s="14">
        <v>84</v>
      </c>
      <c r="F173" s="14">
        <v>67</v>
      </c>
      <c r="G173" s="14">
        <v>10</v>
      </c>
      <c r="H173" s="14">
        <v>27</v>
      </c>
      <c r="I173" s="14">
        <v>0</v>
      </c>
      <c r="J173" s="14">
        <v>0</v>
      </c>
      <c r="K173" s="14">
        <v>4</v>
      </c>
      <c r="L173" s="14">
        <v>71</v>
      </c>
      <c r="M173" s="14">
        <v>56</v>
      </c>
      <c r="N173" s="14">
        <v>635</v>
      </c>
      <c r="O173" s="19">
        <f t="shared" si="8"/>
        <v>94</v>
      </c>
      <c r="P173" s="21">
        <f t="shared" si="9"/>
        <v>18.503937007874015</v>
      </c>
    </row>
    <row r="174" spans="1:16" ht="12.5" x14ac:dyDescent="0.25">
      <c r="A174" s="23">
        <v>170</v>
      </c>
      <c r="B174" s="14" t="s">
        <v>589</v>
      </c>
      <c r="C174" s="14">
        <v>331</v>
      </c>
      <c r="D174" s="14">
        <v>266</v>
      </c>
      <c r="E174" s="14">
        <v>224</v>
      </c>
      <c r="F174" s="14">
        <v>41</v>
      </c>
      <c r="G174" s="14">
        <v>16</v>
      </c>
      <c r="H174" s="14">
        <v>72</v>
      </c>
      <c r="I174" s="14">
        <v>5</v>
      </c>
      <c r="J174" s="14">
        <v>0</v>
      </c>
      <c r="K174" s="14">
        <v>13</v>
      </c>
      <c r="L174" s="14">
        <v>57</v>
      </c>
      <c r="M174" s="14">
        <v>77</v>
      </c>
      <c r="N174" s="14">
        <v>1109</v>
      </c>
      <c r="O174" s="19">
        <f t="shared" si="8"/>
        <v>113</v>
      </c>
      <c r="P174" s="21">
        <f t="shared" si="9"/>
        <v>11.673553719008265</v>
      </c>
    </row>
    <row r="175" spans="1:16" ht="12.5" x14ac:dyDescent="0.25">
      <c r="A175" s="23">
        <v>171</v>
      </c>
      <c r="B175" s="14" t="s">
        <v>590</v>
      </c>
      <c r="C175" s="14">
        <v>560</v>
      </c>
      <c r="D175" s="14">
        <v>585</v>
      </c>
      <c r="E175" s="14">
        <v>383</v>
      </c>
      <c r="F175" s="14">
        <v>42</v>
      </c>
      <c r="G175" s="14">
        <v>6</v>
      </c>
      <c r="H175" s="14">
        <v>92</v>
      </c>
      <c r="I175" s="14">
        <v>4</v>
      </c>
      <c r="J175" s="14">
        <v>0</v>
      </c>
      <c r="K175" s="14">
        <v>17</v>
      </c>
      <c r="L175" s="14">
        <v>55</v>
      </c>
      <c r="M175" s="14">
        <v>91</v>
      </c>
      <c r="N175" s="14">
        <v>1836</v>
      </c>
      <c r="O175" s="19">
        <f t="shared" si="8"/>
        <v>134</v>
      </c>
      <c r="P175" s="21">
        <f t="shared" si="9"/>
        <v>7.9336885731201896</v>
      </c>
    </row>
    <row r="176" spans="1:16" ht="12.5" x14ac:dyDescent="0.25">
      <c r="A176" s="23">
        <v>172</v>
      </c>
      <c r="B176" s="14" t="s">
        <v>591</v>
      </c>
      <c r="C176" s="14">
        <v>531</v>
      </c>
      <c r="D176" s="14">
        <v>315</v>
      </c>
      <c r="E176" s="14">
        <v>118</v>
      </c>
      <c r="F176" s="14">
        <v>10</v>
      </c>
      <c r="G176" s="14">
        <v>9</v>
      </c>
      <c r="H176" s="14">
        <v>42</v>
      </c>
      <c r="I176" s="14">
        <v>3</v>
      </c>
      <c r="J176" s="14">
        <v>0</v>
      </c>
      <c r="K176" s="14">
        <v>71</v>
      </c>
      <c r="L176" s="14">
        <v>41</v>
      </c>
      <c r="M176" s="14">
        <v>76</v>
      </c>
      <c r="N176" s="14">
        <v>1212</v>
      </c>
      <c r="O176" s="19">
        <f t="shared" si="8"/>
        <v>52</v>
      </c>
      <c r="P176" s="21">
        <f t="shared" si="9"/>
        <v>4.7315741583257509</v>
      </c>
    </row>
    <row r="177" spans="1:16" ht="12.5" x14ac:dyDescent="0.25">
      <c r="A177" s="23">
        <v>173</v>
      </c>
      <c r="B177" s="14" t="s">
        <v>592</v>
      </c>
      <c r="C177" s="14">
        <v>2275</v>
      </c>
      <c r="D177" s="14">
        <v>1807</v>
      </c>
      <c r="E177" s="14">
        <v>943</v>
      </c>
      <c r="F177" s="14">
        <v>360</v>
      </c>
      <c r="G177" s="14">
        <v>31</v>
      </c>
      <c r="H177" s="14">
        <v>317</v>
      </c>
      <c r="I177" s="14">
        <v>53</v>
      </c>
      <c r="J177" s="14">
        <v>4</v>
      </c>
      <c r="K177" s="14">
        <v>120</v>
      </c>
      <c r="L177" s="14">
        <v>362</v>
      </c>
      <c r="M177" s="14">
        <v>637</v>
      </c>
      <c r="N177" s="14">
        <v>6913</v>
      </c>
      <c r="O177" s="19">
        <f t="shared" si="8"/>
        <v>677</v>
      </c>
      <c r="P177" s="21">
        <f t="shared" si="9"/>
        <v>11.455160744500846</v>
      </c>
    </row>
    <row r="178" spans="1:16" ht="12.5" x14ac:dyDescent="0.25">
      <c r="A178" s="23">
        <v>174</v>
      </c>
      <c r="B178" s="14" t="s">
        <v>593</v>
      </c>
      <c r="C178" s="14">
        <v>210</v>
      </c>
      <c r="D178" s="14">
        <v>89</v>
      </c>
      <c r="E178" s="14">
        <v>26</v>
      </c>
      <c r="F178" s="14">
        <v>6</v>
      </c>
      <c r="G178" s="14">
        <v>4</v>
      </c>
      <c r="H178" s="14">
        <v>36</v>
      </c>
      <c r="I178" s="14">
        <v>12</v>
      </c>
      <c r="J178" s="14">
        <v>0</v>
      </c>
      <c r="K178" s="14">
        <v>14</v>
      </c>
      <c r="L178" s="14">
        <v>38</v>
      </c>
      <c r="M178" s="14">
        <v>101</v>
      </c>
      <c r="N178" s="14">
        <v>551</v>
      </c>
      <c r="O178" s="19">
        <f t="shared" si="8"/>
        <v>42</v>
      </c>
      <c r="P178" s="21">
        <f t="shared" si="9"/>
        <v>10.579345088161208</v>
      </c>
    </row>
    <row r="179" spans="1:16" ht="12.5" x14ac:dyDescent="0.25">
      <c r="A179" s="23">
        <v>175</v>
      </c>
      <c r="B179" s="14" t="s">
        <v>319</v>
      </c>
      <c r="C179" s="14">
        <v>821</v>
      </c>
      <c r="D179" s="14">
        <v>1012</v>
      </c>
      <c r="E179" s="14">
        <v>524</v>
      </c>
      <c r="F179" s="14">
        <v>27</v>
      </c>
      <c r="G179" s="14">
        <v>3</v>
      </c>
      <c r="H179" s="14">
        <v>62</v>
      </c>
      <c r="I179" s="14">
        <v>5</v>
      </c>
      <c r="J179" s="14">
        <v>5</v>
      </c>
      <c r="K179" s="14">
        <v>22</v>
      </c>
      <c r="L179" s="14">
        <v>79</v>
      </c>
      <c r="M179" s="14">
        <v>205</v>
      </c>
      <c r="N179" s="14">
        <v>2761</v>
      </c>
      <c r="O179" s="19">
        <f t="shared" si="8"/>
        <v>89</v>
      </c>
      <c r="P179" s="21">
        <f t="shared" si="9"/>
        <v>3.5872632003224507</v>
      </c>
    </row>
    <row r="180" spans="1:16" ht="12.5" x14ac:dyDescent="0.25">
      <c r="A180" s="23">
        <v>176</v>
      </c>
      <c r="B180" s="14" t="s">
        <v>594</v>
      </c>
      <c r="C180" s="14">
        <v>161</v>
      </c>
      <c r="D180" s="14">
        <v>101</v>
      </c>
      <c r="E180" s="14">
        <v>26</v>
      </c>
      <c r="F180" s="14">
        <v>9</v>
      </c>
      <c r="G180" s="14">
        <v>0</v>
      </c>
      <c r="H180" s="14">
        <v>25</v>
      </c>
      <c r="I180" s="14">
        <v>7</v>
      </c>
      <c r="J180" s="14">
        <v>3</v>
      </c>
      <c r="K180" s="14">
        <v>8</v>
      </c>
      <c r="L180" s="14">
        <v>53</v>
      </c>
      <c r="M180" s="14">
        <v>49</v>
      </c>
      <c r="N180" s="14">
        <v>444</v>
      </c>
      <c r="O180" s="19">
        <f t="shared" si="8"/>
        <v>34</v>
      </c>
      <c r="P180" s="21">
        <f t="shared" si="9"/>
        <v>10</v>
      </c>
    </row>
    <row r="181" spans="1:16" ht="12.5" x14ac:dyDescent="0.25">
      <c r="A181" s="23">
        <v>177</v>
      </c>
      <c r="B181" s="14" t="s">
        <v>320</v>
      </c>
      <c r="C181" s="14">
        <v>1397</v>
      </c>
      <c r="D181" s="14">
        <v>1283</v>
      </c>
      <c r="E181" s="14">
        <v>1467</v>
      </c>
      <c r="F181" s="14">
        <v>22</v>
      </c>
      <c r="G181" s="14">
        <v>16</v>
      </c>
      <c r="H181" s="14">
        <v>242</v>
      </c>
      <c r="I181" s="14">
        <v>5</v>
      </c>
      <c r="J181" s="14">
        <v>3</v>
      </c>
      <c r="K181" s="14">
        <v>70</v>
      </c>
      <c r="L181" s="14">
        <v>166</v>
      </c>
      <c r="M181" s="14">
        <v>585</v>
      </c>
      <c r="N181" s="14">
        <v>5255</v>
      </c>
      <c r="O181" s="19">
        <f t="shared" si="8"/>
        <v>264</v>
      </c>
      <c r="P181" s="21">
        <f t="shared" si="9"/>
        <v>5.8601553829078803</v>
      </c>
    </row>
    <row r="182" spans="1:16" ht="12.5" x14ac:dyDescent="0.25">
      <c r="A182" s="23">
        <v>178</v>
      </c>
      <c r="B182" s="14" t="s">
        <v>321</v>
      </c>
      <c r="C182" s="14">
        <v>2783</v>
      </c>
      <c r="D182" s="14">
        <v>2890</v>
      </c>
      <c r="E182" s="14">
        <v>553</v>
      </c>
      <c r="F182" s="14">
        <v>38</v>
      </c>
      <c r="G182" s="14">
        <v>3</v>
      </c>
      <c r="H182" s="14">
        <v>181</v>
      </c>
      <c r="I182" s="14">
        <v>17</v>
      </c>
      <c r="J182" s="14">
        <v>6</v>
      </c>
      <c r="K182" s="14">
        <v>82</v>
      </c>
      <c r="L182" s="14">
        <v>167</v>
      </c>
      <c r="M182" s="14">
        <v>323</v>
      </c>
      <c r="N182" s="14">
        <v>7036</v>
      </c>
      <c r="O182" s="19">
        <f t="shared" si="8"/>
        <v>219</v>
      </c>
      <c r="P182" s="21">
        <f t="shared" si="9"/>
        <v>3.3419807721654204</v>
      </c>
    </row>
    <row r="183" spans="1:16" ht="12.5" x14ac:dyDescent="0.25">
      <c r="A183" s="23">
        <v>179</v>
      </c>
      <c r="B183" s="14" t="s">
        <v>322</v>
      </c>
      <c r="C183" s="14">
        <v>1528</v>
      </c>
      <c r="D183" s="14">
        <v>1908</v>
      </c>
      <c r="E183" s="14">
        <v>3203</v>
      </c>
      <c r="F183" s="14">
        <v>82</v>
      </c>
      <c r="G183" s="14">
        <v>35</v>
      </c>
      <c r="H183" s="14">
        <v>420</v>
      </c>
      <c r="I183" s="14">
        <v>17</v>
      </c>
      <c r="J183" s="14">
        <v>11</v>
      </c>
      <c r="K183" s="14">
        <v>70</v>
      </c>
      <c r="L183" s="14">
        <v>452</v>
      </c>
      <c r="M183" s="14">
        <v>1364</v>
      </c>
      <c r="N183" s="14">
        <v>9083</v>
      </c>
      <c r="O183" s="19">
        <f t="shared" si="8"/>
        <v>502</v>
      </c>
      <c r="P183" s="21">
        <f t="shared" si="9"/>
        <v>6.9012922738520759</v>
      </c>
    </row>
    <row r="184" spans="1:16" ht="12.5" x14ac:dyDescent="0.25">
      <c r="A184" s="23">
        <v>180</v>
      </c>
      <c r="B184" s="14" t="s">
        <v>323</v>
      </c>
      <c r="C184" s="14">
        <v>786</v>
      </c>
      <c r="D184" s="14">
        <v>1034</v>
      </c>
      <c r="E184" s="14">
        <v>121</v>
      </c>
      <c r="F184" s="14">
        <v>11</v>
      </c>
      <c r="G184" s="14">
        <v>0</v>
      </c>
      <c r="H184" s="14">
        <v>40</v>
      </c>
      <c r="I184" s="14">
        <v>0</v>
      </c>
      <c r="J184" s="14">
        <v>0</v>
      </c>
      <c r="K184" s="14">
        <v>19</v>
      </c>
      <c r="L184" s="14">
        <v>78</v>
      </c>
      <c r="M184" s="14">
        <v>99</v>
      </c>
      <c r="N184" s="14">
        <v>2180</v>
      </c>
      <c r="O184" s="19">
        <f t="shared" si="8"/>
        <v>51</v>
      </c>
      <c r="P184" s="21">
        <f t="shared" si="9"/>
        <v>2.5360517155643958</v>
      </c>
    </row>
    <row r="185" spans="1:16" ht="12.5" x14ac:dyDescent="0.25">
      <c r="A185" s="23">
        <v>181</v>
      </c>
      <c r="B185" s="14" t="s">
        <v>324</v>
      </c>
      <c r="C185" s="14">
        <v>2973</v>
      </c>
      <c r="D185" s="14">
        <v>3380</v>
      </c>
      <c r="E185" s="14">
        <v>985</v>
      </c>
      <c r="F185" s="14">
        <v>188</v>
      </c>
      <c r="G185" s="14">
        <v>3</v>
      </c>
      <c r="H185" s="14">
        <v>259</v>
      </c>
      <c r="I185" s="14">
        <v>54</v>
      </c>
      <c r="J185" s="14">
        <v>9</v>
      </c>
      <c r="K185" s="14">
        <v>82</v>
      </c>
      <c r="L185" s="14">
        <v>413</v>
      </c>
      <c r="M185" s="14">
        <v>324</v>
      </c>
      <c r="N185" s="14">
        <v>8670</v>
      </c>
      <c r="O185" s="19">
        <f t="shared" si="8"/>
        <v>447</v>
      </c>
      <c r="P185" s="21">
        <f t="shared" si="9"/>
        <v>5.6346905332156814</v>
      </c>
    </row>
    <row r="186" spans="1:16" ht="12.5" x14ac:dyDescent="0.25">
      <c r="A186" s="23">
        <v>182</v>
      </c>
      <c r="B186" s="14" t="s">
        <v>325</v>
      </c>
      <c r="C186" s="14">
        <v>2772</v>
      </c>
      <c r="D186" s="14">
        <v>4502</v>
      </c>
      <c r="E186" s="14">
        <v>2457</v>
      </c>
      <c r="F186" s="14">
        <v>157</v>
      </c>
      <c r="G186" s="14">
        <v>46</v>
      </c>
      <c r="H186" s="14">
        <v>382</v>
      </c>
      <c r="I186" s="14">
        <v>102</v>
      </c>
      <c r="J186" s="14">
        <v>19</v>
      </c>
      <c r="K186" s="14">
        <v>119</v>
      </c>
      <c r="L186" s="14">
        <v>794</v>
      </c>
      <c r="M186" s="14">
        <v>588</v>
      </c>
      <c r="N186" s="14">
        <v>11939</v>
      </c>
      <c r="O186" s="19">
        <f t="shared" si="8"/>
        <v>539</v>
      </c>
      <c r="P186" s="21">
        <f t="shared" si="9"/>
        <v>5.1061007957559683</v>
      </c>
    </row>
    <row r="187" spans="1:16" ht="12.5" x14ac:dyDescent="0.25">
      <c r="A187" s="23">
        <v>183</v>
      </c>
      <c r="B187" s="14" t="s">
        <v>595</v>
      </c>
      <c r="C187" s="14">
        <v>462</v>
      </c>
      <c r="D187" s="14">
        <v>862</v>
      </c>
      <c r="E187" s="14">
        <v>297</v>
      </c>
      <c r="F187" s="14">
        <v>27</v>
      </c>
      <c r="G187" s="14">
        <v>4</v>
      </c>
      <c r="H187" s="14">
        <v>87</v>
      </c>
      <c r="I187" s="14">
        <v>8</v>
      </c>
      <c r="J187" s="14">
        <v>3</v>
      </c>
      <c r="K187" s="14">
        <v>18</v>
      </c>
      <c r="L187" s="14">
        <v>64</v>
      </c>
      <c r="M187" s="14">
        <v>86</v>
      </c>
      <c r="N187" s="14">
        <v>1916</v>
      </c>
      <c r="O187" s="19">
        <f t="shared" si="8"/>
        <v>114</v>
      </c>
      <c r="P187" s="21">
        <f t="shared" si="9"/>
        <v>6.4479638009049784</v>
      </c>
    </row>
    <row r="188" spans="1:16" ht="12.5" x14ac:dyDescent="0.25">
      <c r="A188" s="23">
        <v>184</v>
      </c>
      <c r="B188" s="14" t="s">
        <v>326</v>
      </c>
      <c r="C188" s="14">
        <v>2771</v>
      </c>
      <c r="D188" s="14">
        <v>2533</v>
      </c>
      <c r="E188" s="14">
        <v>2514</v>
      </c>
      <c r="F188" s="14">
        <v>79</v>
      </c>
      <c r="G188" s="14">
        <v>81</v>
      </c>
      <c r="H188" s="14">
        <v>373</v>
      </c>
      <c r="I188" s="14">
        <v>24</v>
      </c>
      <c r="J188" s="14">
        <v>13</v>
      </c>
      <c r="K188" s="14">
        <v>127</v>
      </c>
      <c r="L188" s="14">
        <v>332</v>
      </c>
      <c r="M188" s="14">
        <v>1184</v>
      </c>
      <c r="N188" s="14">
        <v>10029</v>
      </c>
      <c r="O188" s="19">
        <f t="shared" si="8"/>
        <v>452</v>
      </c>
      <c r="P188" s="21">
        <f t="shared" si="9"/>
        <v>5.3082795067527897</v>
      </c>
    </row>
    <row r="189" spans="1:16" ht="12.5" x14ac:dyDescent="0.25">
      <c r="A189" s="23">
        <v>185</v>
      </c>
      <c r="B189" s="14" t="s">
        <v>327</v>
      </c>
      <c r="C189" s="14">
        <v>367</v>
      </c>
      <c r="D189" s="14">
        <v>351</v>
      </c>
      <c r="E189" s="14">
        <v>549</v>
      </c>
      <c r="F189" s="14">
        <v>14</v>
      </c>
      <c r="G189" s="14">
        <v>3</v>
      </c>
      <c r="H189" s="14">
        <v>61</v>
      </c>
      <c r="I189" s="14">
        <v>3</v>
      </c>
      <c r="J189" s="14">
        <v>0</v>
      </c>
      <c r="K189" s="14">
        <v>15</v>
      </c>
      <c r="L189" s="14">
        <v>66</v>
      </c>
      <c r="M189" s="14">
        <v>195</v>
      </c>
      <c r="N189" s="14">
        <v>1618</v>
      </c>
      <c r="O189" s="19">
        <f t="shared" si="8"/>
        <v>75</v>
      </c>
      <c r="P189" s="21">
        <f t="shared" si="9"/>
        <v>5.5025678650036687</v>
      </c>
    </row>
    <row r="190" spans="1:16" ht="12.5" x14ac:dyDescent="0.25">
      <c r="A190" s="23">
        <v>186</v>
      </c>
      <c r="B190" s="14" t="s">
        <v>328</v>
      </c>
      <c r="C190" s="14">
        <v>205</v>
      </c>
      <c r="D190" s="14">
        <v>201</v>
      </c>
      <c r="E190" s="14">
        <v>123</v>
      </c>
      <c r="F190" s="14">
        <v>13</v>
      </c>
      <c r="G190" s="14">
        <v>0</v>
      </c>
      <c r="H190" s="14">
        <v>11</v>
      </c>
      <c r="I190" s="14">
        <v>0</v>
      </c>
      <c r="J190" s="14">
        <v>0</v>
      </c>
      <c r="K190" s="14">
        <v>14</v>
      </c>
      <c r="L190" s="14">
        <v>20</v>
      </c>
      <c r="M190" s="14">
        <v>54</v>
      </c>
      <c r="N190" s="14">
        <v>644</v>
      </c>
      <c r="O190" s="19">
        <f t="shared" si="8"/>
        <v>24</v>
      </c>
      <c r="P190" s="21">
        <f t="shared" si="9"/>
        <v>4.2328042328042326</v>
      </c>
    </row>
    <row r="191" spans="1:16" ht="12.5" x14ac:dyDescent="0.25">
      <c r="A191" s="23">
        <v>187</v>
      </c>
      <c r="B191" s="14" t="s">
        <v>329</v>
      </c>
      <c r="C191" s="14">
        <v>198</v>
      </c>
      <c r="D191" s="14">
        <v>265</v>
      </c>
      <c r="E191" s="14">
        <v>195</v>
      </c>
      <c r="F191" s="14">
        <v>57</v>
      </c>
      <c r="G191" s="14">
        <v>10</v>
      </c>
      <c r="H191" s="14">
        <v>47</v>
      </c>
      <c r="I191" s="14">
        <v>12</v>
      </c>
      <c r="J191" s="14">
        <v>0</v>
      </c>
      <c r="K191" s="14">
        <v>29</v>
      </c>
      <c r="L191" s="14">
        <v>79</v>
      </c>
      <c r="M191" s="14">
        <v>50</v>
      </c>
      <c r="N191" s="14">
        <v>952</v>
      </c>
      <c r="O191" s="19">
        <f t="shared" si="8"/>
        <v>104</v>
      </c>
      <c r="P191" s="21">
        <f t="shared" si="9"/>
        <v>12.792127921279212</v>
      </c>
    </row>
    <row r="192" spans="1:16" ht="12.5" x14ac:dyDescent="0.25">
      <c r="A192" s="23">
        <v>188</v>
      </c>
      <c r="B192" s="14" t="s">
        <v>596</v>
      </c>
      <c r="C192" s="14">
        <v>80</v>
      </c>
      <c r="D192" s="14">
        <v>72</v>
      </c>
      <c r="E192" s="14">
        <v>68</v>
      </c>
      <c r="F192" s="14">
        <v>21</v>
      </c>
      <c r="G192" s="14">
        <v>3</v>
      </c>
      <c r="H192" s="14">
        <v>12</v>
      </c>
      <c r="I192" s="14">
        <v>6</v>
      </c>
      <c r="J192" s="14">
        <v>0</v>
      </c>
      <c r="K192" s="14">
        <v>0</v>
      </c>
      <c r="L192" s="14">
        <v>30</v>
      </c>
      <c r="M192" s="14">
        <v>33</v>
      </c>
      <c r="N192" s="14">
        <v>334</v>
      </c>
      <c r="O192" s="19">
        <f t="shared" si="8"/>
        <v>33</v>
      </c>
      <c r="P192" s="21">
        <f t="shared" si="9"/>
        <v>12.595419847328243</v>
      </c>
    </row>
    <row r="193" spans="1:16" ht="12.5" x14ac:dyDescent="0.25">
      <c r="A193" s="23">
        <v>189</v>
      </c>
      <c r="B193" s="14" t="s">
        <v>597</v>
      </c>
      <c r="C193" s="14">
        <v>704</v>
      </c>
      <c r="D193" s="14">
        <v>397</v>
      </c>
      <c r="E193" s="14">
        <v>188</v>
      </c>
      <c r="F193" s="14">
        <v>38</v>
      </c>
      <c r="G193" s="14">
        <v>20</v>
      </c>
      <c r="H193" s="14">
        <v>69</v>
      </c>
      <c r="I193" s="14">
        <v>23</v>
      </c>
      <c r="J193" s="14">
        <v>6</v>
      </c>
      <c r="K193" s="14">
        <v>32</v>
      </c>
      <c r="L193" s="14">
        <v>118</v>
      </c>
      <c r="M193" s="14">
        <v>190</v>
      </c>
      <c r="N193" s="14">
        <v>1795</v>
      </c>
      <c r="O193" s="19">
        <f t="shared" si="8"/>
        <v>107</v>
      </c>
      <c r="P193" s="21">
        <f t="shared" si="9"/>
        <v>7.244414353419093</v>
      </c>
    </row>
    <row r="194" spans="1:16" ht="12.5" x14ac:dyDescent="0.25">
      <c r="A194" s="23">
        <v>190</v>
      </c>
      <c r="B194" s="14" t="s">
        <v>330</v>
      </c>
      <c r="C194" s="14">
        <v>784</v>
      </c>
      <c r="D194" s="14">
        <v>771</v>
      </c>
      <c r="E194" s="14">
        <v>946</v>
      </c>
      <c r="F194" s="14">
        <v>23</v>
      </c>
      <c r="G194" s="14">
        <v>21</v>
      </c>
      <c r="H194" s="14">
        <v>134</v>
      </c>
      <c r="I194" s="14">
        <v>13</v>
      </c>
      <c r="J194" s="14">
        <v>6</v>
      </c>
      <c r="K194" s="14">
        <v>31</v>
      </c>
      <c r="L194" s="14">
        <v>94</v>
      </c>
      <c r="M194" s="14">
        <v>357</v>
      </c>
      <c r="N194" s="14">
        <v>3186</v>
      </c>
      <c r="O194" s="19">
        <f t="shared" si="8"/>
        <v>157</v>
      </c>
      <c r="P194" s="21">
        <f t="shared" si="9"/>
        <v>5.7530230853792599</v>
      </c>
    </row>
    <row r="195" spans="1:16" ht="12.5" x14ac:dyDescent="0.25">
      <c r="A195" s="23">
        <v>191</v>
      </c>
      <c r="B195" s="14" t="s">
        <v>331</v>
      </c>
      <c r="C195" s="14">
        <v>1708</v>
      </c>
      <c r="D195" s="14">
        <v>1402</v>
      </c>
      <c r="E195" s="14">
        <v>1006</v>
      </c>
      <c r="F195" s="14">
        <v>56</v>
      </c>
      <c r="G195" s="14">
        <v>15</v>
      </c>
      <c r="H195" s="14">
        <v>296</v>
      </c>
      <c r="I195" s="14">
        <v>74</v>
      </c>
      <c r="J195" s="14">
        <v>12</v>
      </c>
      <c r="K195" s="14">
        <v>68</v>
      </c>
      <c r="L195" s="14">
        <v>319</v>
      </c>
      <c r="M195" s="14">
        <v>471</v>
      </c>
      <c r="N195" s="14">
        <v>5415</v>
      </c>
      <c r="O195" s="19">
        <f t="shared" si="8"/>
        <v>352</v>
      </c>
      <c r="P195" s="21">
        <f t="shared" si="9"/>
        <v>7.591114945007547</v>
      </c>
    </row>
    <row r="196" spans="1:16" ht="12.5" x14ac:dyDescent="0.25">
      <c r="A196" s="23">
        <v>192</v>
      </c>
      <c r="B196" s="14" t="s">
        <v>332</v>
      </c>
      <c r="C196" s="14">
        <v>3481</v>
      </c>
      <c r="D196" s="14">
        <v>4394</v>
      </c>
      <c r="E196" s="14">
        <v>1511</v>
      </c>
      <c r="F196" s="14">
        <v>202</v>
      </c>
      <c r="G196" s="14">
        <v>99</v>
      </c>
      <c r="H196" s="14">
        <v>333</v>
      </c>
      <c r="I196" s="14">
        <v>28</v>
      </c>
      <c r="J196" s="14">
        <v>6</v>
      </c>
      <c r="K196" s="14">
        <v>154</v>
      </c>
      <c r="L196" s="14">
        <v>378</v>
      </c>
      <c r="M196" s="14">
        <v>488</v>
      </c>
      <c r="N196" s="14">
        <v>11082</v>
      </c>
      <c r="O196" s="19">
        <f t="shared" si="8"/>
        <v>535</v>
      </c>
      <c r="P196" s="21">
        <f t="shared" si="9"/>
        <v>5.2409874608150471</v>
      </c>
    </row>
    <row r="197" spans="1:16" ht="12.5" x14ac:dyDescent="0.25">
      <c r="A197" s="23">
        <v>193</v>
      </c>
      <c r="B197" s="14" t="s">
        <v>333</v>
      </c>
      <c r="C197" s="14">
        <v>839</v>
      </c>
      <c r="D197" s="14">
        <v>922</v>
      </c>
      <c r="E197" s="14">
        <v>1514</v>
      </c>
      <c r="F197" s="14">
        <v>653</v>
      </c>
      <c r="G197" s="14">
        <v>114</v>
      </c>
      <c r="H197" s="14">
        <v>401</v>
      </c>
      <c r="I197" s="14">
        <v>20</v>
      </c>
      <c r="J197" s="14">
        <v>9</v>
      </c>
      <c r="K197" s="14">
        <v>69</v>
      </c>
      <c r="L197" s="14">
        <v>407</v>
      </c>
      <c r="M197" s="14">
        <v>1085</v>
      </c>
      <c r="N197" s="14">
        <v>6039</v>
      </c>
      <c r="O197" s="19">
        <f t="shared" si="8"/>
        <v>1054</v>
      </c>
      <c r="P197" s="21">
        <f t="shared" si="9"/>
        <v>23.210746531600968</v>
      </c>
    </row>
    <row r="198" spans="1:16" ht="12.5" x14ac:dyDescent="0.25">
      <c r="A198" s="23">
        <v>194</v>
      </c>
      <c r="B198" s="14" t="s">
        <v>334</v>
      </c>
      <c r="C198" s="14">
        <v>1403</v>
      </c>
      <c r="D198" s="14">
        <v>1216</v>
      </c>
      <c r="E198" s="14">
        <v>1798</v>
      </c>
      <c r="F198" s="14">
        <v>399</v>
      </c>
      <c r="G198" s="14">
        <v>75</v>
      </c>
      <c r="H198" s="14">
        <v>388</v>
      </c>
      <c r="I198" s="14">
        <v>25</v>
      </c>
      <c r="J198" s="14">
        <v>9</v>
      </c>
      <c r="K198" s="14">
        <v>157</v>
      </c>
      <c r="L198" s="14">
        <v>261</v>
      </c>
      <c r="M198" s="14">
        <v>766</v>
      </c>
      <c r="N198" s="14">
        <v>6505</v>
      </c>
      <c r="O198" s="19">
        <f t="shared" si="8"/>
        <v>787</v>
      </c>
      <c r="P198" s="21">
        <f t="shared" si="9"/>
        <v>14.387568555758683</v>
      </c>
    </row>
    <row r="199" spans="1:16" ht="12.5" x14ac:dyDescent="0.25">
      <c r="A199" s="23">
        <v>195</v>
      </c>
      <c r="B199" s="14" t="s">
        <v>335</v>
      </c>
      <c r="C199" s="14">
        <v>461</v>
      </c>
      <c r="D199" s="14">
        <v>693</v>
      </c>
      <c r="E199" s="14">
        <v>940</v>
      </c>
      <c r="F199" s="14">
        <v>758</v>
      </c>
      <c r="G199" s="14">
        <v>27</v>
      </c>
      <c r="H199" s="14">
        <v>160</v>
      </c>
      <c r="I199" s="14">
        <v>13</v>
      </c>
      <c r="J199" s="14">
        <v>14</v>
      </c>
      <c r="K199" s="14">
        <v>31</v>
      </c>
      <c r="L199" s="14">
        <v>269</v>
      </c>
      <c r="M199" s="14">
        <v>536</v>
      </c>
      <c r="N199" s="14">
        <v>3902</v>
      </c>
      <c r="O199" s="19">
        <f t="shared" si="8"/>
        <v>918</v>
      </c>
      <c r="P199" s="21">
        <f t="shared" si="9"/>
        <v>29.64158863416209</v>
      </c>
    </row>
    <row r="200" spans="1:16" ht="12.5" x14ac:dyDescent="0.25">
      <c r="A200" s="23">
        <v>196</v>
      </c>
      <c r="B200" s="14" t="s">
        <v>598</v>
      </c>
      <c r="C200" s="14">
        <v>365</v>
      </c>
      <c r="D200" s="14">
        <v>388</v>
      </c>
      <c r="E200" s="14">
        <v>593</v>
      </c>
      <c r="F200" s="14">
        <v>47</v>
      </c>
      <c r="G200" s="14">
        <v>31</v>
      </c>
      <c r="H200" s="14">
        <v>116</v>
      </c>
      <c r="I200" s="14">
        <v>13</v>
      </c>
      <c r="J200" s="14">
        <v>9</v>
      </c>
      <c r="K200" s="14">
        <v>17</v>
      </c>
      <c r="L200" s="14">
        <v>81</v>
      </c>
      <c r="M200" s="14">
        <v>198</v>
      </c>
      <c r="N200" s="14">
        <v>1852</v>
      </c>
      <c r="O200" s="19">
        <f t="shared" si="8"/>
        <v>163</v>
      </c>
      <c r="P200" s="21">
        <f t="shared" si="9"/>
        <v>10.32298923369221</v>
      </c>
    </row>
    <row r="201" spans="1:16" ht="12.5" x14ac:dyDescent="0.25">
      <c r="A201" s="23">
        <v>197</v>
      </c>
      <c r="B201" s="14" t="s">
        <v>336</v>
      </c>
      <c r="C201" s="14">
        <v>1065</v>
      </c>
      <c r="D201" s="14">
        <v>2001</v>
      </c>
      <c r="E201" s="14">
        <v>3099</v>
      </c>
      <c r="F201" s="14">
        <v>409</v>
      </c>
      <c r="G201" s="14">
        <v>114</v>
      </c>
      <c r="H201" s="14">
        <v>478</v>
      </c>
      <c r="I201" s="14">
        <v>55</v>
      </c>
      <c r="J201" s="14">
        <v>21</v>
      </c>
      <c r="K201" s="14">
        <v>91</v>
      </c>
      <c r="L201" s="14">
        <v>575</v>
      </c>
      <c r="M201" s="14">
        <v>2012</v>
      </c>
      <c r="N201" s="14">
        <v>9913</v>
      </c>
      <c r="O201" s="19">
        <f t="shared" si="8"/>
        <v>887</v>
      </c>
      <c r="P201" s="21">
        <f t="shared" si="9"/>
        <v>12.096004363834719</v>
      </c>
    </row>
    <row r="202" spans="1:16" ht="12.5" x14ac:dyDescent="0.25">
      <c r="A202" s="23">
        <v>198</v>
      </c>
      <c r="B202" s="14" t="s">
        <v>337</v>
      </c>
      <c r="C202" s="14">
        <v>1563</v>
      </c>
      <c r="D202" s="14">
        <v>1343</v>
      </c>
      <c r="E202" s="14">
        <v>660</v>
      </c>
      <c r="F202" s="14">
        <v>192</v>
      </c>
      <c r="G202" s="14">
        <v>24</v>
      </c>
      <c r="H202" s="14">
        <v>161</v>
      </c>
      <c r="I202" s="14">
        <v>17</v>
      </c>
      <c r="J202" s="14">
        <v>9</v>
      </c>
      <c r="K202" s="14">
        <v>95</v>
      </c>
      <c r="L202" s="14">
        <v>162</v>
      </c>
      <c r="M202" s="14">
        <v>327</v>
      </c>
      <c r="N202" s="14">
        <v>4543</v>
      </c>
      <c r="O202" s="19">
        <f t="shared" si="8"/>
        <v>353</v>
      </c>
      <c r="P202" s="21">
        <f t="shared" si="9"/>
        <v>8.6860236220472444</v>
      </c>
    </row>
    <row r="203" spans="1:16" ht="12.5" x14ac:dyDescent="0.25">
      <c r="A203" s="23">
        <v>199</v>
      </c>
      <c r="B203" s="14" t="s">
        <v>599</v>
      </c>
      <c r="C203" s="14">
        <v>508</v>
      </c>
      <c r="D203" s="14">
        <v>180</v>
      </c>
      <c r="E203" s="14">
        <v>101</v>
      </c>
      <c r="F203" s="14">
        <v>20</v>
      </c>
      <c r="G203" s="14">
        <v>15</v>
      </c>
      <c r="H203" s="14">
        <v>38</v>
      </c>
      <c r="I203" s="14">
        <v>13</v>
      </c>
      <c r="J203" s="14">
        <v>0</v>
      </c>
      <c r="K203" s="14">
        <v>25</v>
      </c>
      <c r="L203" s="14">
        <v>91</v>
      </c>
      <c r="M203" s="14">
        <v>130</v>
      </c>
      <c r="N203" s="14">
        <v>1114</v>
      </c>
      <c r="O203" s="19">
        <f t="shared" si="8"/>
        <v>58</v>
      </c>
      <c r="P203" s="21">
        <f t="shared" si="9"/>
        <v>6.4444444444444446</v>
      </c>
    </row>
    <row r="204" spans="1:16" ht="12.5" x14ac:dyDescent="0.25">
      <c r="A204" s="23">
        <v>200</v>
      </c>
      <c r="B204" s="14" t="s">
        <v>600</v>
      </c>
      <c r="C204" s="14">
        <v>18</v>
      </c>
      <c r="D204" s="14">
        <v>13</v>
      </c>
      <c r="E204" s="14">
        <v>0</v>
      </c>
      <c r="F204" s="14">
        <v>4</v>
      </c>
      <c r="G204" s="14">
        <v>9</v>
      </c>
      <c r="H204" s="14">
        <v>3</v>
      </c>
      <c r="I204" s="14">
        <v>0</v>
      </c>
      <c r="J204" s="14">
        <v>4</v>
      </c>
      <c r="K204" s="14">
        <v>0</v>
      </c>
      <c r="L204" s="14">
        <v>5</v>
      </c>
      <c r="M204" s="14">
        <v>4</v>
      </c>
      <c r="N204" s="14">
        <v>62</v>
      </c>
      <c r="O204" s="19">
        <f t="shared" si="8"/>
        <v>7</v>
      </c>
      <c r="P204" s="21">
        <f t="shared" si="9"/>
        <v>13.725490196078432</v>
      </c>
    </row>
    <row r="205" spans="1:16" ht="12.5" x14ac:dyDescent="0.25">
      <c r="A205" s="23">
        <v>201</v>
      </c>
      <c r="B205" s="14" t="s">
        <v>128</v>
      </c>
      <c r="C205" s="14">
        <v>3922</v>
      </c>
      <c r="D205" s="14">
        <v>4967</v>
      </c>
      <c r="E205" s="14">
        <v>4470</v>
      </c>
      <c r="F205" s="14">
        <v>517</v>
      </c>
      <c r="G205" s="14">
        <v>99</v>
      </c>
      <c r="H205" s="14">
        <v>834</v>
      </c>
      <c r="I205" s="14">
        <v>53</v>
      </c>
      <c r="J205" s="14">
        <v>27</v>
      </c>
      <c r="K205" s="14">
        <v>153</v>
      </c>
      <c r="L205" s="14">
        <v>1127</v>
      </c>
      <c r="M205" s="14">
        <v>1348</v>
      </c>
      <c r="N205" s="14">
        <v>17512</v>
      </c>
      <c r="O205" s="19">
        <f t="shared" si="8"/>
        <v>1351</v>
      </c>
      <c r="P205" s="21">
        <f t="shared" si="9"/>
        <v>8.9815184151043734</v>
      </c>
    </row>
    <row r="206" spans="1:16" ht="12.5" x14ac:dyDescent="0.25">
      <c r="A206" s="23">
        <v>202</v>
      </c>
      <c r="B206" s="14" t="s">
        <v>338</v>
      </c>
      <c r="C206" s="14">
        <v>537</v>
      </c>
      <c r="D206" s="14">
        <v>592</v>
      </c>
      <c r="E206" s="14">
        <v>649</v>
      </c>
      <c r="F206" s="14">
        <v>192</v>
      </c>
      <c r="G206" s="14">
        <v>3</v>
      </c>
      <c r="H206" s="14">
        <v>115</v>
      </c>
      <c r="I206" s="14">
        <v>6</v>
      </c>
      <c r="J206" s="14">
        <v>9</v>
      </c>
      <c r="K206" s="14">
        <v>20</v>
      </c>
      <c r="L206" s="14">
        <v>258</v>
      </c>
      <c r="M206" s="14">
        <v>218</v>
      </c>
      <c r="N206" s="14">
        <v>2597</v>
      </c>
      <c r="O206" s="19">
        <f t="shared" si="8"/>
        <v>307</v>
      </c>
      <c r="P206" s="21">
        <f t="shared" si="9"/>
        <v>14.460668864813941</v>
      </c>
    </row>
    <row r="207" spans="1:16" ht="12.5" x14ac:dyDescent="0.25">
      <c r="A207" s="23">
        <v>203</v>
      </c>
      <c r="B207" s="14" t="s">
        <v>339</v>
      </c>
      <c r="C207" s="14">
        <v>2502</v>
      </c>
      <c r="D207" s="14">
        <v>2867</v>
      </c>
      <c r="E207" s="14">
        <v>765</v>
      </c>
      <c r="F207" s="14">
        <v>47</v>
      </c>
      <c r="G207" s="14">
        <v>47</v>
      </c>
      <c r="H207" s="14">
        <v>175</v>
      </c>
      <c r="I207" s="14">
        <v>43</v>
      </c>
      <c r="J207" s="14">
        <v>14</v>
      </c>
      <c r="K207" s="14">
        <v>307</v>
      </c>
      <c r="L207" s="14">
        <v>263</v>
      </c>
      <c r="M207" s="14">
        <v>373</v>
      </c>
      <c r="N207" s="14">
        <v>7397</v>
      </c>
      <c r="O207" s="19">
        <f t="shared" si="8"/>
        <v>222</v>
      </c>
      <c r="P207" s="21">
        <f t="shared" si="9"/>
        <v>3.2806265701196984</v>
      </c>
    </row>
    <row r="208" spans="1:16" ht="12.5" x14ac:dyDescent="0.25">
      <c r="A208" s="23">
        <v>204</v>
      </c>
      <c r="B208" s="14" t="s">
        <v>340</v>
      </c>
      <c r="C208" s="14">
        <v>123</v>
      </c>
      <c r="D208" s="14">
        <v>112</v>
      </c>
      <c r="E208" s="14">
        <v>178</v>
      </c>
      <c r="F208" s="14">
        <v>3</v>
      </c>
      <c r="G208" s="14">
        <v>5</v>
      </c>
      <c r="H208" s="14">
        <v>25</v>
      </c>
      <c r="I208" s="14">
        <v>0</v>
      </c>
      <c r="J208" s="14">
        <v>0</v>
      </c>
      <c r="K208" s="14">
        <v>3</v>
      </c>
      <c r="L208" s="14">
        <v>16</v>
      </c>
      <c r="M208" s="14">
        <v>67</v>
      </c>
      <c r="N208" s="14">
        <v>534</v>
      </c>
      <c r="O208" s="19">
        <f t="shared" si="8"/>
        <v>28</v>
      </c>
      <c r="P208" s="21">
        <f t="shared" si="9"/>
        <v>6.2360801781737196</v>
      </c>
    </row>
    <row r="209" spans="1:16" ht="12.5" x14ac:dyDescent="0.25">
      <c r="A209" s="23">
        <v>205</v>
      </c>
      <c r="B209" s="14" t="s">
        <v>601</v>
      </c>
      <c r="C209" s="14">
        <v>848</v>
      </c>
      <c r="D209" s="14">
        <v>517</v>
      </c>
      <c r="E209" s="14">
        <v>877</v>
      </c>
      <c r="F209" s="14">
        <v>28</v>
      </c>
      <c r="G209" s="14">
        <v>54</v>
      </c>
      <c r="H209" s="14">
        <v>139</v>
      </c>
      <c r="I209" s="14">
        <v>36</v>
      </c>
      <c r="J209" s="14">
        <v>5</v>
      </c>
      <c r="K209" s="14">
        <v>43</v>
      </c>
      <c r="L209" s="14">
        <v>149</v>
      </c>
      <c r="M209" s="14">
        <v>570</v>
      </c>
      <c r="N209" s="14">
        <v>3266</v>
      </c>
      <c r="O209" s="19">
        <f t="shared" si="8"/>
        <v>167</v>
      </c>
      <c r="P209" s="21">
        <f t="shared" si="9"/>
        <v>6.5567334118570866</v>
      </c>
    </row>
    <row r="210" spans="1:16" ht="12.5" x14ac:dyDescent="0.25">
      <c r="A210" s="23">
        <v>206</v>
      </c>
      <c r="B210" s="14" t="s">
        <v>602</v>
      </c>
      <c r="C210" s="14">
        <v>883</v>
      </c>
      <c r="D210" s="14">
        <v>958</v>
      </c>
      <c r="E210" s="14">
        <v>969</v>
      </c>
      <c r="F210" s="14">
        <v>79</v>
      </c>
      <c r="G210" s="14">
        <v>36</v>
      </c>
      <c r="H210" s="14">
        <v>197</v>
      </c>
      <c r="I210" s="14">
        <v>10</v>
      </c>
      <c r="J210" s="14">
        <v>3</v>
      </c>
      <c r="K210" s="14">
        <v>32</v>
      </c>
      <c r="L210" s="14">
        <v>129</v>
      </c>
      <c r="M210" s="14">
        <v>330</v>
      </c>
      <c r="N210" s="14">
        <v>3622</v>
      </c>
      <c r="O210" s="19">
        <f t="shared" si="8"/>
        <v>276</v>
      </c>
      <c r="P210" s="21">
        <f t="shared" si="9"/>
        <v>8.7148721187243439</v>
      </c>
    </row>
    <row r="211" spans="1:16" ht="12.5" x14ac:dyDescent="0.25">
      <c r="A211" s="23">
        <v>207</v>
      </c>
      <c r="B211" s="14" t="s">
        <v>341</v>
      </c>
      <c r="C211" s="14">
        <v>1198</v>
      </c>
      <c r="D211" s="14">
        <v>1652</v>
      </c>
      <c r="E211" s="14">
        <v>373</v>
      </c>
      <c r="F211" s="14">
        <v>31</v>
      </c>
      <c r="G211" s="14">
        <v>17</v>
      </c>
      <c r="H211" s="14">
        <v>121</v>
      </c>
      <c r="I211" s="14">
        <v>5</v>
      </c>
      <c r="J211" s="14">
        <v>0</v>
      </c>
      <c r="K211" s="14">
        <v>34</v>
      </c>
      <c r="L211" s="14">
        <v>105</v>
      </c>
      <c r="M211" s="14">
        <v>187</v>
      </c>
      <c r="N211" s="14">
        <v>3726</v>
      </c>
      <c r="O211" s="19">
        <f t="shared" si="8"/>
        <v>152</v>
      </c>
      <c r="P211" s="21">
        <f t="shared" si="9"/>
        <v>4.430195278344506</v>
      </c>
    </row>
    <row r="212" spans="1:16" ht="12.5" x14ac:dyDescent="0.25">
      <c r="A212" s="23">
        <v>208</v>
      </c>
      <c r="B212" s="14" t="s">
        <v>342</v>
      </c>
      <c r="C212" s="14">
        <v>1283</v>
      </c>
      <c r="D212" s="14">
        <v>1003</v>
      </c>
      <c r="E212" s="14">
        <v>421</v>
      </c>
      <c r="F212" s="14">
        <v>66</v>
      </c>
      <c r="G212" s="14">
        <v>8</v>
      </c>
      <c r="H212" s="14">
        <v>103</v>
      </c>
      <c r="I212" s="14">
        <v>20</v>
      </c>
      <c r="J212" s="14">
        <v>3</v>
      </c>
      <c r="K212" s="14">
        <v>34</v>
      </c>
      <c r="L212" s="14">
        <v>136</v>
      </c>
      <c r="M212" s="14">
        <v>170</v>
      </c>
      <c r="N212" s="14">
        <v>3248</v>
      </c>
      <c r="O212" s="19">
        <f t="shared" si="8"/>
        <v>169</v>
      </c>
      <c r="P212" s="21">
        <f t="shared" si="9"/>
        <v>5.7463447806868411</v>
      </c>
    </row>
    <row r="213" spans="1:16" ht="12.5" x14ac:dyDescent="0.25">
      <c r="A213" s="23">
        <v>209</v>
      </c>
      <c r="B213" s="14" t="s">
        <v>343</v>
      </c>
      <c r="C213" s="14">
        <v>526</v>
      </c>
      <c r="D213" s="14">
        <v>637</v>
      </c>
      <c r="E213" s="14">
        <v>851</v>
      </c>
      <c r="F213" s="14">
        <v>9</v>
      </c>
      <c r="G213" s="14">
        <v>9</v>
      </c>
      <c r="H213" s="14">
        <v>129</v>
      </c>
      <c r="I213" s="14">
        <v>11</v>
      </c>
      <c r="J213" s="14">
        <v>3</v>
      </c>
      <c r="K213" s="14">
        <v>42</v>
      </c>
      <c r="L213" s="14">
        <v>104</v>
      </c>
      <c r="M213" s="14">
        <v>316</v>
      </c>
      <c r="N213" s="14">
        <v>2634</v>
      </c>
      <c r="O213" s="19">
        <f t="shared" si="8"/>
        <v>138</v>
      </c>
      <c r="P213" s="21">
        <f t="shared" si="9"/>
        <v>6.2246278755074425</v>
      </c>
    </row>
    <row r="214" spans="1:16" ht="12.5" x14ac:dyDescent="0.25">
      <c r="A214" s="23">
        <v>210</v>
      </c>
      <c r="B214" s="14" t="s">
        <v>344</v>
      </c>
      <c r="C214" s="14">
        <v>3677</v>
      </c>
      <c r="D214" s="14">
        <v>3266</v>
      </c>
      <c r="E214" s="14">
        <v>2221</v>
      </c>
      <c r="F214" s="14">
        <v>52</v>
      </c>
      <c r="G214" s="14">
        <v>64</v>
      </c>
      <c r="H214" s="14">
        <v>391</v>
      </c>
      <c r="I214" s="14">
        <v>26</v>
      </c>
      <c r="J214" s="14">
        <v>13</v>
      </c>
      <c r="K214" s="14">
        <v>144</v>
      </c>
      <c r="L214" s="14">
        <v>325</v>
      </c>
      <c r="M214" s="14">
        <v>1109</v>
      </c>
      <c r="N214" s="14">
        <v>11283</v>
      </c>
      <c r="O214" s="19">
        <f t="shared" si="8"/>
        <v>443</v>
      </c>
      <c r="P214" s="21">
        <f t="shared" si="9"/>
        <v>4.4956362898315412</v>
      </c>
    </row>
    <row r="215" spans="1:16" ht="12.5" x14ac:dyDescent="0.25">
      <c r="A215" s="23">
        <v>211</v>
      </c>
      <c r="B215" s="14" t="s">
        <v>345</v>
      </c>
      <c r="C215" s="14">
        <v>5959</v>
      </c>
      <c r="D215" s="14">
        <v>4105</v>
      </c>
      <c r="E215" s="14">
        <v>3139</v>
      </c>
      <c r="F215" s="14">
        <v>68</v>
      </c>
      <c r="G215" s="14">
        <v>35</v>
      </c>
      <c r="H215" s="14">
        <v>621</v>
      </c>
      <c r="I215" s="14">
        <v>95</v>
      </c>
      <c r="J215" s="14">
        <v>15</v>
      </c>
      <c r="K215" s="14">
        <v>329</v>
      </c>
      <c r="L215" s="14">
        <v>570</v>
      </c>
      <c r="M215" s="14">
        <v>1630</v>
      </c>
      <c r="N215" s="14">
        <v>16571</v>
      </c>
      <c r="O215" s="19">
        <f t="shared" ref="O215:O278" si="10">SUM(F215,H215)</f>
        <v>689</v>
      </c>
      <c r="P215" s="21">
        <f t="shared" ref="P215:P278" si="11">O215/SUM(C215:K215)*100</f>
        <v>4.7960462202422383</v>
      </c>
    </row>
    <row r="216" spans="1:16" ht="12.5" x14ac:dyDescent="0.25">
      <c r="A216" s="23">
        <v>212</v>
      </c>
      <c r="B216" s="14" t="s">
        <v>346</v>
      </c>
      <c r="C216" s="14">
        <v>2349</v>
      </c>
      <c r="D216" s="14">
        <v>2799</v>
      </c>
      <c r="E216" s="14">
        <v>2361</v>
      </c>
      <c r="F216" s="14">
        <v>315</v>
      </c>
      <c r="G216" s="14">
        <v>21</v>
      </c>
      <c r="H216" s="14">
        <v>438</v>
      </c>
      <c r="I216" s="14">
        <v>116</v>
      </c>
      <c r="J216" s="14">
        <v>13</v>
      </c>
      <c r="K216" s="14">
        <v>117</v>
      </c>
      <c r="L216" s="14">
        <v>611</v>
      </c>
      <c r="M216" s="14">
        <v>920</v>
      </c>
      <c r="N216" s="14">
        <v>10064</v>
      </c>
      <c r="O216" s="19">
        <f t="shared" si="10"/>
        <v>753</v>
      </c>
      <c r="P216" s="21">
        <f t="shared" si="11"/>
        <v>8.8287020752726004</v>
      </c>
    </row>
    <row r="217" spans="1:16" ht="12.5" x14ac:dyDescent="0.25">
      <c r="A217" s="23">
        <v>213</v>
      </c>
      <c r="B217" s="14" t="s">
        <v>603</v>
      </c>
      <c r="C217" s="14">
        <v>314</v>
      </c>
      <c r="D217" s="14">
        <v>286</v>
      </c>
      <c r="E217" s="14">
        <v>306</v>
      </c>
      <c r="F217" s="14">
        <v>21</v>
      </c>
      <c r="G217" s="14">
        <v>0</v>
      </c>
      <c r="H217" s="14">
        <v>61</v>
      </c>
      <c r="I217" s="14">
        <v>11</v>
      </c>
      <c r="J217" s="14">
        <v>5</v>
      </c>
      <c r="K217" s="14">
        <v>5</v>
      </c>
      <c r="L217" s="14">
        <v>60</v>
      </c>
      <c r="M217" s="14">
        <v>135</v>
      </c>
      <c r="N217" s="14">
        <v>1200</v>
      </c>
      <c r="O217" s="19">
        <f t="shared" si="10"/>
        <v>82</v>
      </c>
      <c r="P217" s="21">
        <f t="shared" si="11"/>
        <v>8.1268582755203163</v>
      </c>
    </row>
    <row r="218" spans="1:16" ht="12.5" x14ac:dyDescent="0.25">
      <c r="A218" s="23">
        <v>214</v>
      </c>
      <c r="B218" s="14" t="s">
        <v>604</v>
      </c>
      <c r="C218" s="14">
        <v>1159</v>
      </c>
      <c r="D218" s="14">
        <v>1210</v>
      </c>
      <c r="E218" s="14">
        <v>819</v>
      </c>
      <c r="F218" s="14">
        <v>130</v>
      </c>
      <c r="G218" s="14">
        <v>50</v>
      </c>
      <c r="H218" s="14">
        <v>281</v>
      </c>
      <c r="I218" s="14">
        <v>21</v>
      </c>
      <c r="J218" s="14">
        <v>10</v>
      </c>
      <c r="K218" s="14">
        <v>37</v>
      </c>
      <c r="L218" s="14">
        <v>175</v>
      </c>
      <c r="M218" s="14">
        <v>301</v>
      </c>
      <c r="N218" s="14">
        <v>4196</v>
      </c>
      <c r="O218" s="19">
        <f t="shared" si="10"/>
        <v>411</v>
      </c>
      <c r="P218" s="21">
        <f t="shared" si="11"/>
        <v>11.057304277643262</v>
      </c>
    </row>
    <row r="219" spans="1:16" ht="12.5" x14ac:dyDescent="0.25">
      <c r="A219" s="23">
        <v>215</v>
      </c>
      <c r="B219" s="14" t="s">
        <v>347</v>
      </c>
      <c r="C219" s="14">
        <v>2970</v>
      </c>
      <c r="D219" s="14">
        <v>3298</v>
      </c>
      <c r="E219" s="14">
        <v>1027</v>
      </c>
      <c r="F219" s="14">
        <v>93</v>
      </c>
      <c r="G219" s="14">
        <v>15</v>
      </c>
      <c r="H219" s="14">
        <v>186</v>
      </c>
      <c r="I219" s="14">
        <v>23</v>
      </c>
      <c r="J219" s="14">
        <v>3</v>
      </c>
      <c r="K219" s="14">
        <v>89</v>
      </c>
      <c r="L219" s="14">
        <v>214</v>
      </c>
      <c r="M219" s="14">
        <v>443</v>
      </c>
      <c r="N219" s="14">
        <v>8361</v>
      </c>
      <c r="O219" s="19">
        <f t="shared" si="10"/>
        <v>279</v>
      </c>
      <c r="P219" s="21">
        <f t="shared" si="11"/>
        <v>3.6214953271028034</v>
      </c>
    </row>
    <row r="220" spans="1:16" ht="12.5" x14ac:dyDescent="0.25">
      <c r="A220" s="23">
        <v>216</v>
      </c>
      <c r="B220" s="14" t="s">
        <v>605</v>
      </c>
      <c r="C220" s="14">
        <v>2039</v>
      </c>
      <c r="D220" s="14">
        <v>1986</v>
      </c>
      <c r="E220" s="14">
        <v>954</v>
      </c>
      <c r="F220" s="14">
        <v>190</v>
      </c>
      <c r="G220" s="14">
        <v>77</v>
      </c>
      <c r="H220" s="14">
        <v>269</v>
      </c>
      <c r="I220" s="14">
        <v>30</v>
      </c>
      <c r="J220" s="14">
        <v>6</v>
      </c>
      <c r="K220" s="14">
        <v>226</v>
      </c>
      <c r="L220" s="14">
        <v>204</v>
      </c>
      <c r="M220" s="14">
        <v>309</v>
      </c>
      <c r="N220" s="14">
        <v>6293</v>
      </c>
      <c r="O220" s="19">
        <f t="shared" si="10"/>
        <v>459</v>
      </c>
      <c r="P220" s="21">
        <f t="shared" si="11"/>
        <v>7.9453003288904274</v>
      </c>
    </row>
    <row r="221" spans="1:16" ht="12.5" x14ac:dyDescent="0.25">
      <c r="A221" s="23">
        <v>217</v>
      </c>
      <c r="B221" s="14" t="s">
        <v>606</v>
      </c>
      <c r="C221" s="14">
        <v>114</v>
      </c>
      <c r="D221" s="14">
        <v>62</v>
      </c>
      <c r="E221" s="14">
        <v>7</v>
      </c>
      <c r="F221" s="14">
        <v>7</v>
      </c>
      <c r="G221" s="14">
        <v>0</v>
      </c>
      <c r="H221" s="14">
        <v>23</v>
      </c>
      <c r="I221" s="14">
        <v>4</v>
      </c>
      <c r="J221" s="14">
        <v>0</v>
      </c>
      <c r="K221" s="14">
        <v>18</v>
      </c>
      <c r="L221" s="14">
        <v>24</v>
      </c>
      <c r="M221" s="14">
        <v>47</v>
      </c>
      <c r="N221" s="14">
        <v>306</v>
      </c>
      <c r="O221" s="19">
        <f t="shared" si="10"/>
        <v>30</v>
      </c>
      <c r="P221" s="21">
        <f t="shared" si="11"/>
        <v>12.76595744680851</v>
      </c>
    </row>
    <row r="222" spans="1:16" ht="12.5" x14ac:dyDescent="0.25">
      <c r="A222" s="23">
        <v>218</v>
      </c>
      <c r="B222" s="14" t="s">
        <v>348</v>
      </c>
      <c r="C222" s="14">
        <v>868</v>
      </c>
      <c r="D222" s="14">
        <v>770</v>
      </c>
      <c r="E222" s="14">
        <v>479</v>
      </c>
      <c r="F222" s="14">
        <v>63</v>
      </c>
      <c r="G222" s="14">
        <v>6</v>
      </c>
      <c r="H222" s="14">
        <v>97</v>
      </c>
      <c r="I222" s="14">
        <v>18</v>
      </c>
      <c r="J222" s="14">
        <v>6</v>
      </c>
      <c r="K222" s="14">
        <v>28</v>
      </c>
      <c r="L222" s="14">
        <v>155</v>
      </c>
      <c r="M222" s="14">
        <v>183</v>
      </c>
      <c r="N222" s="14">
        <v>2659</v>
      </c>
      <c r="O222" s="19">
        <f t="shared" si="10"/>
        <v>160</v>
      </c>
      <c r="P222" s="21">
        <f t="shared" si="11"/>
        <v>6.8522483940042829</v>
      </c>
    </row>
    <row r="223" spans="1:16" ht="12.5" x14ac:dyDescent="0.25">
      <c r="A223" s="23">
        <v>219</v>
      </c>
      <c r="B223" s="14" t="s">
        <v>349</v>
      </c>
      <c r="C223" s="14">
        <v>1030</v>
      </c>
      <c r="D223" s="14">
        <v>1464</v>
      </c>
      <c r="E223" s="14">
        <v>639</v>
      </c>
      <c r="F223" s="14">
        <v>70</v>
      </c>
      <c r="G223" s="14">
        <v>13</v>
      </c>
      <c r="H223" s="14">
        <v>145</v>
      </c>
      <c r="I223" s="14">
        <v>40</v>
      </c>
      <c r="J223" s="14">
        <v>3</v>
      </c>
      <c r="K223" s="14">
        <v>71</v>
      </c>
      <c r="L223" s="14">
        <v>250</v>
      </c>
      <c r="M223" s="14">
        <v>143</v>
      </c>
      <c r="N223" s="14">
        <v>3875</v>
      </c>
      <c r="O223" s="19">
        <f t="shared" si="10"/>
        <v>215</v>
      </c>
      <c r="P223" s="21">
        <f t="shared" si="11"/>
        <v>6.1870503597122299</v>
      </c>
    </row>
    <row r="224" spans="1:16" ht="12.5" x14ac:dyDescent="0.25">
      <c r="A224" s="23">
        <v>220</v>
      </c>
      <c r="B224" s="14" t="s">
        <v>607</v>
      </c>
      <c r="C224" s="14">
        <v>96</v>
      </c>
      <c r="D224" s="14">
        <v>36</v>
      </c>
      <c r="E224" s="14">
        <v>22</v>
      </c>
      <c r="F224" s="14">
        <v>3</v>
      </c>
      <c r="G224" s="14">
        <v>5</v>
      </c>
      <c r="H224" s="14">
        <v>26</v>
      </c>
      <c r="I224" s="14">
        <v>21</v>
      </c>
      <c r="J224" s="14">
        <v>0</v>
      </c>
      <c r="K224" s="14">
        <v>12</v>
      </c>
      <c r="L224" s="14">
        <v>17</v>
      </c>
      <c r="M224" s="14">
        <v>273</v>
      </c>
      <c r="N224" s="14">
        <v>513</v>
      </c>
      <c r="O224" s="19">
        <f t="shared" si="10"/>
        <v>29</v>
      </c>
      <c r="P224" s="21">
        <f t="shared" si="11"/>
        <v>13.122171945701359</v>
      </c>
    </row>
    <row r="225" spans="1:16" ht="12.5" x14ac:dyDescent="0.25">
      <c r="A225" s="23">
        <v>221</v>
      </c>
      <c r="B225" s="14" t="s">
        <v>608</v>
      </c>
      <c r="C225" s="14">
        <v>1833</v>
      </c>
      <c r="D225" s="14">
        <v>1363</v>
      </c>
      <c r="E225" s="14">
        <v>529</v>
      </c>
      <c r="F225" s="14">
        <v>158</v>
      </c>
      <c r="G225" s="14">
        <v>35</v>
      </c>
      <c r="H225" s="14">
        <v>259</v>
      </c>
      <c r="I225" s="14">
        <v>56</v>
      </c>
      <c r="J225" s="14">
        <v>16</v>
      </c>
      <c r="K225" s="14">
        <v>85</v>
      </c>
      <c r="L225" s="14">
        <v>213</v>
      </c>
      <c r="M225" s="14">
        <v>521</v>
      </c>
      <c r="N225" s="14">
        <v>5051</v>
      </c>
      <c r="O225" s="19">
        <f t="shared" si="10"/>
        <v>417</v>
      </c>
      <c r="P225" s="21">
        <f t="shared" si="11"/>
        <v>9.6215966774342405</v>
      </c>
    </row>
    <row r="226" spans="1:16" ht="12.5" x14ac:dyDescent="0.25">
      <c r="A226" s="23">
        <v>222</v>
      </c>
      <c r="B226" s="14" t="s">
        <v>609</v>
      </c>
      <c r="C226" s="14">
        <v>927</v>
      </c>
      <c r="D226" s="14">
        <v>902</v>
      </c>
      <c r="E226" s="14">
        <v>619</v>
      </c>
      <c r="F226" s="14">
        <v>29</v>
      </c>
      <c r="G226" s="14">
        <v>7</v>
      </c>
      <c r="H226" s="14">
        <v>126</v>
      </c>
      <c r="I226" s="14">
        <v>8</v>
      </c>
      <c r="J226" s="14">
        <v>0</v>
      </c>
      <c r="K226" s="14">
        <v>36</v>
      </c>
      <c r="L226" s="14">
        <v>87</v>
      </c>
      <c r="M226" s="14">
        <v>172</v>
      </c>
      <c r="N226" s="14">
        <v>2911</v>
      </c>
      <c r="O226" s="19">
        <f t="shared" si="10"/>
        <v>155</v>
      </c>
      <c r="P226" s="21">
        <f t="shared" si="11"/>
        <v>5.8402411454408441</v>
      </c>
    </row>
    <row r="227" spans="1:16" ht="12.5" x14ac:dyDescent="0.25">
      <c r="A227" s="23">
        <v>223</v>
      </c>
      <c r="B227" s="14" t="s">
        <v>350</v>
      </c>
      <c r="C227" s="14">
        <v>2045</v>
      </c>
      <c r="D227" s="14">
        <v>1708</v>
      </c>
      <c r="E227" s="14">
        <v>777</v>
      </c>
      <c r="F227" s="14">
        <v>159</v>
      </c>
      <c r="G227" s="14">
        <v>4</v>
      </c>
      <c r="H227" s="14">
        <v>175</v>
      </c>
      <c r="I227" s="14">
        <v>7</v>
      </c>
      <c r="J227" s="14">
        <v>4</v>
      </c>
      <c r="K227" s="14">
        <v>73</v>
      </c>
      <c r="L227" s="14">
        <v>186</v>
      </c>
      <c r="M227" s="14">
        <v>493</v>
      </c>
      <c r="N227" s="14">
        <v>5626</v>
      </c>
      <c r="O227" s="19">
        <f t="shared" si="10"/>
        <v>334</v>
      </c>
      <c r="P227" s="21">
        <f t="shared" si="11"/>
        <v>6.7447495961227784</v>
      </c>
    </row>
    <row r="228" spans="1:16" ht="12.5" x14ac:dyDescent="0.25">
      <c r="A228" s="23">
        <v>224</v>
      </c>
      <c r="B228" s="14" t="s">
        <v>351</v>
      </c>
      <c r="C228" s="14">
        <v>569</v>
      </c>
      <c r="D228" s="14">
        <v>706</v>
      </c>
      <c r="E228" s="14">
        <v>389</v>
      </c>
      <c r="F228" s="14">
        <v>238</v>
      </c>
      <c r="G228" s="14">
        <v>7</v>
      </c>
      <c r="H228" s="14">
        <v>70</v>
      </c>
      <c r="I228" s="14">
        <v>11</v>
      </c>
      <c r="J228" s="14">
        <v>3</v>
      </c>
      <c r="K228" s="14">
        <v>38</v>
      </c>
      <c r="L228" s="14">
        <v>122</v>
      </c>
      <c r="M228" s="14">
        <v>271</v>
      </c>
      <c r="N228" s="14">
        <v>2430</v>
      </c>
      <c r="O228" s="19">
        <f t="shared" si="10"/>
        <v>308</v>
      </c>
      <c r="P228" s="21">
        <f t="shared" si="11"/>
        <v>15.16494337764648</v>
      </c>
    </row>
    <row r="229" spans="1:16" ht="12.5" x14ac:dyDescent="0.25">
      <c r="A229" s="23">
        <v>225</v>
      </c>
      <c r="B229" s="14" t="s">
        <v>352</v>
      </c>
      <c r="C229" s="14">
        <v>1841</v>
      </c>
      <c r="D229" s="14">
        <v>3544</v>
      </c>
      <c r="E229" s="14">
        <v>1624</v>
      </c>
      <c r="F229" s="14">
        <v>140</v>
      </c>
      <c r="G229" s="14">
        <v>23</v>
      </c>
      <c r="H229" s="14">
        <v>400</v>
      </c>
      <c r="I229" s="14">
        <v>83</v>
      </c>
      <c r="J229" s="14">
        <v>16</v>
      </c>
      <c r="K229" s="14">
        <v>112</v>
      </c>
      <c r="L229" s="14">
        <v>574</v>
      </c>
      <c r="M229" s="14">
        <v>288</v>
      </c>
      <c r="N229" s="14">
        <v>8639</v>
      </c>
      <c r="O229" s="19">
        <f t="shared" si="10"/>
        <v>540</v>
      </c>
      <c r="P229" s="21">
        <f t="shared" si="11"/>
        <v>6.9381986380573037</v>
      </c>
    </row>
    <row r="230" spans="1:16" ht="12.5" x14ac:dyDescent="0.25">
      <c r="A230" s="23">
        <v>226</v>
      </c>
      <c r="B230" s="14" t="s">
        <v>610</v>
      </c>
      <c r="C230" s="14">
        <v>598</v>
      </c>
      <c r="D230" s="14">
        <v>2074</v>
      </c>
      <c r="E230" s="14">
        <v>854</v>
      </c>
      <c r="F230" s="14">
        <v>13</v>
      </c>
      <c r="G230" s="14">
        <v>14</v>
      </c>
      <c r="H230" s="14">
        <v>137</v>
      </c>
      <c r="I230" s="14">
        <v>23</v>
      </c>
      <c r="J230" s="14">
        <v>10</v>
      </c>
      <c r="K230" s="14">
        <v>18</v>
      </c>
      <c r="L230" s="14">
        <v>290</v>
      </c>
      <c r="M230" s="14">
        <v>154</v>
      </c>
      <c r="N230" s="14">
        <v>4174</v>
      </c>
      <c r="O230" s="19">
        <f t="shared" si="10"/>
        <v>150</v>
      </c>
      <c r="P230" s="21">
        <f t="shared" si="11"/>
        <v>4.0096230954290295</v>
      </c>
    </row>
    <row r="231" spans="1:16" ht="12.5" x14ac:dyDescent="0.25">
      <c r="A231" s="23">
        <v>227</v>
      </c>
      <c r="B231" s="14" t="s">
        <v>353</v>
      </c>
      <c r="C231" s="14">
        <v>1365</v>
      </c>
      <c r="D231" s="14">
        <v>1373</v>
      </c>
      <c r="E231" s="14">
        <v>782</v>
      </c>
      <c r="F231" s="14">
        <v>238</v>
      </c>
      <c r="G231" s="14">
        <v>40</v>
      </c>
      <c r="H231" s="14">
        <v>137</v>
      </c>
      <c r="I231" s="14">
        <v>94</v>
      </c>
      <c r="J231" s="14">
        <v>4</v>
      </c>
      <c r="K231" s="14">
        <v>84</v>
      </c>
      <c r="L231" s="14">
        <v>316</v>
      </c>
      <c r="M231" s="14">
        <v>262</v>
      </c>
      <c r="N231" s="14">
        <v>4692</v>
      </c>
      <c r="O231" s="19">
        <f t="shared" si="10"/>
        <v>375</v>
      </c>
      <c r="P231" s="21">
        <f t="shared" si="11"/>
        <v>9.1085742045178524</v>
      </c>
    </row>
    <row r="232" spans="1:16" ht="12.5" x14ac:dyDescent="0.25">
      <c r="A232" s="23">
        <v>228</v>
      </c>
      <c r="B232" s="14" t="s">
        <v>354</v>
      </c>
      <c r="C232" s="14">
        <v>2625</v>
      </c>
      <c r="D232" s="14">
        <v>2430</v>
      </c>
      <c r="E232" s="14">
        <v>3766</v>
      </c>
      <c r="F232" s="14">
        <v>38</v>
      </c>
      <c r="G232" s="14">
        <v>34</v>
      </c>
      <c r="H232" s="14">
        <v>570</v>
      </c>
      <c r="I232" s="14">
        <v>49</v>
      </c>
      <c r="J232" s="14">
        <v>17</v>
      </c>
      <c r="K232" s="14">
        <v>194</v>
      </c>
      <c r="L232" s="14">
        <v>435</v>
      </c>
      <c r="M232" s="14">
        <v>1804</v>
      </c>
      <c r="N232" s="14">
        <v>11965</v>
      </c>
      <c r="O232" s="19">
        <f t="shared" si="10"/>
        <v>608</v>
      </c>
      <c r="P232" s="21">
        <f t="shared" si="11"/>
        <v>6.2532140285919979</v>
      </c>
    </row>
    <row r="233" spans="1:16" ht="12.5" x14ac:dyDescent="0.25">
      <c r="A233" s="23">
        <v>229</v>
      </c>
      <c r="B233" s="14" t="s">
        <v>355</v>
      </c>
      <c r="C233" s="14">
        <v>1867</v>
      </c>
      <c r="D233" s="14">
        <v>1772</v>
      </c>
      <c r="E233" s="14">
        <v>2103</v>
      </c>
      <c r="F233" s="14">
        <v>92</v>
      </c>
      <c r="G233" s="14">
        <v>16</v>
      </c>
      <c r="H233" s="14">
        <v>287</v>
      </c>
      <c r="I233" s="14">
        <v>20</v>
      </c>
      <c r="J233" s="14">
        <v>0</v>
      </c>
      <c r="K233" s="14">
        <v>90</v>
      </c>
      <c r="L233" s="14">
        <v>235</v>
      </c>
      <c r="M233" s="14">
        <v>1233</v>
      </c>
      <c r="N233" s="14">
        <v>7715</v>
      </c>
      <c r="O233" s="19">
        <f t="shared" si="10"/>
        <v>379</v>
      </c>
      <c r="P233" s="21">
        <f t="shared" si="11"/>
        <v>6.0669121178165515</v>
      </c>
    </row>
    <row r="234" spans="1:16" ht="12.5" x14ac:dyDescent="0.25">
      <c r="A234" s="23">
        <v>230</v>
      </c>
      <c r="B234" s="14" t="s">
        <v>356</v>
      </c>
      <c r="C234" s="14">
        <v>1184</v>
      </c>
      <c r="D234" s="14">
        <v>1163</v>
      </c>
      <c r="E234" s="14">
        <v>276</v>
      </c>
      <c r="F234" s="14">
        <v>83</v>
      </c>
      <c r="G234" s="14">
        <v>22</v>
      </c>
      <c r="H234" s="14">
        <v>118</v>
      </c>
      <c r="I234" s="14">
        <v>5</v>
      </c>
      <c r="J234" s="14">
        <v>7</v>
      </c>
      <c r="K234" s="14">
        <v>47</v>
      </c>
      <c r="L234" s="14">
        <v>151</v>
      </c>
      <c r="M234" s="14">
        <v>296</v>
      </c>
      <c r="N234" s="14">
        <v>3349</v>
      </c>
      <c r="O234" s="19">
        <f t="shared" si="10"/>
        <v>201</v>
      </c>
      <c r="P234" s="21">
        <f t="shared" si="11"/>
        <v>6.919104991394148</v>
      </c>
    </row>
    <row r="235" spans="1:16" ht="12.5" x14ac:dyDescent="0.25">
      <c r="A235" s="23">
        <v>231</v>
      </c>
      <c r="B235" s="14" t="s">
        <v>611</v>
      </c>
      <c r="C235" s="14">
        <v>667</v>
      </c>
      <c r="D235" s="14">
        <v>378</v>
      </c>
      <c r="E235" s="14">
        <v>90</v>
      </c>
      <c r="F235" s="14">
        <v>9</v>
      </c>
      <c r="G235" s="14">
        <v>11</v>
      </c>
      <c r="H235" s="14">
        <v>53</v>
      </c>
      <c r="I235" s="14">
        <v>9</v>
      </c>
      <c r="J235" s="14">
        <v>8</v>
      </c>
      <c r="K235" s="14">
        <v>20</v>
      </c>
      <c r="L235" s="14">
        <v>161</v>
      </c>
      <c r="M235" s="14">
        <v>289</v>
      </c>
      <c r="N235" s="14">
        <v>1694</v>
      </c>
      <c r="O235" s="19">
        <f t="shared" si="10"/>
        <v>62</v>
      </c>
      <c r="P235" s="21">
        <f t="shared" si="11"/>
        <v>4.9799196787148592</v>
      </c>
    </row>
    <row r="236" spans="1:16" ht="12.5" x14ac:dyDescent="0.25">
      <c r="A236" s="23">
        <v>232</v>
      </c>
      <c r="B236" s="14" t="s">
        <v>357</v>
      </c>
      <c r="C236" s="14">
        <v>279</v>
      </c>
      <c r="D236" s="14">
        <v>405</v>
      </c>
      <c r="E236" s="14">
        <v>202</v>
      </c>
      <c r="F236" s="14">
        <v>9</v>
      </c>
      <c r="G236" s="14">
        <v>0</v>
      </c>
      <c r="H236" s="14">
        <v>41</v>
      </c>
      <c r="I236" s="14">
        <v>8</v>
      </c>
      <c r="J236" s="14">
        <v>0</v>
      </c>
      <c r="K236" s="14">
        <v>15</v>
      </c>
      <c r="L236" s="14">
        <v>30</v>
      </c>
      <c r="M236" s="14">
        <v>47</v>
      </c>
      <c r="N236" s="14">
        <v>1043</v>
      </c>
      <c r="O236" s="19">
        <f t="shared" si="10"/>
        <v>50</v>
      </c>
      <c r="P236" s="21">
        <f t="shared" si="11"/>
        <v>5.2137643378519289</v>
      </c>
    </row>
    <row r="237" spans="1:16" ht="12.5" x14ac:dyDescent="0.25">
      <c r="A237" s="23">
        <v>233</v>
      </c>
      <c r="B237" s="14" t="s">
        <v>358</v>
      </c>
      <c r="C237" s="14">
        <v>1365</v>
      </c>
      <c r="D237" s="14">
        <v>1508</v>
      </c>
      <c r="E237" s="14">
        <v>467</v>
      </c>
      <c r="F237" s="14">
        <v>43</v>
      </c>
      <c r="G237" s="14">
        <v>5</v>
      </c>
      <c r="H237" s="14">
        <v>108</v>
      </c>
      <c r="I237" s="14">
        <v>8</v>
      </c>
      <c r="J237" s="14">
        <v>4</v>
      </c>
      <c r="K237" s="14">
        <v>23</v>
      </c>
      <c r="L237" s="14">
        <v>102</v>
      </c>
      <c r="M237" s="14">
        <v>202</v>
      </c>
      <c r="N237" s="14">
        <v>3847</v>
      </c>
      <c r="O237" s="19">
        <f t="shared" si="10"/>
        <v>151</v>
      </c>
      <c r="P237" s="21">
        <f t="shared" si="11"/>
        <v>4.2764089493061457</v>
      </c>
    </row>
    <row r="238" spans="1:16" ht="12.5" x14ac:dyDescent="0.25">
      <c r="A238" s="23">
        <v>234</v>
      </c>
      <c r="B238" s="14" t="s">
        <v>359</v>
      </c>
      <c r="C238" s="14">
        <v>839</v>
      </c>
      <c r="D238" s="14">
        <v>835</v>
      </c>
      <c r="E238" s="14">
        <v>997</v>
      </c>
      <c r="F238" s="14">
        <v>49</v>
      </c>
      <c r="G238" s="14">
        <v>67</v>
      </c>
      <c r="H238" s="14">
        <v>112</v>
      </c>
      <c r="I238" s="14">
        <v>3</v>
      </c>
      <c r="J238" s="14">
        <v>4</v>
      </c>
      <c r="K238" s="14">
        <v>73</v>
      </c>
      <c r="L238" s="14">
        <v>108</v>
      </c>
      <c r="M238" s="14">
        <v>431</v>
      </c>
      <c r="N238" s="14">
        <v>3528</v>
      </c>
      <c r="O238" s="19">
        <f t="shared" si="10"/>
        <v>161</v>
      </c>
      <c r="P238" s="21">
        <f t="shared" si="11"/>
        <v>5.4044981537428667</v>
      </c>
    </row>
    <row r="239" spans="1:16" ht="12.5" x14ac:dyDescent="0.25">
      <c r="A239" s="23">
        <v>235</v>
      </c>
      <c r="B239" s="14" t="s">
        <v>360</v>
      </c>
      <c r="C239" s="14">
        <v>663</v>
      </c>
      <c r="D239" s="14">
        <v>891</v>
      </c>
      <c r="E239" s="14">
        <v>738</v>
      </c>
      <c r="F239" s="14">
        <v>245</v>
      </c>
      <c r="G239" s="14">
        <v>25</v>
      </c>
      <c r="H239" s="14">
        <v>138</v>
      </c>
      <c r="I239" s="14">
        <v>10</v>
      </c>
      <c r="J239" s="14">
        <v>0</v>
      </c>
      <c r="K239" s="14">
        <v>33</v>
      </c>
      <c r="L239" s="14">
        <v>143</v>
      </c>
      <c r="M239" s="14">
        <v>342</v>
      </c>
      <c r="N239" s="14">
        <v>3227</v>
      </c>
      <c r="O239" s="19">
        <f t="shared" si="10"/>
        <v>383</v>
      </c>
      <c r="P239" s="21">
        <f t="shared" si="11"/>
        <v>13.962814436748086</v>
      </c>
    </row>
    <row r="240" spans="1:16" ht="12.5" x14ac:dyDescent="0.25">
      <c r="A240" s="23">
        <v>236</v>
      </c>
      <c r="B240" s="14" t="s">
        <v>361</v>
      </c>
      <c r="C240" s="14">
        <v>335</v>
      </c>
      <c r="D240" s="14">
        <v>551</v>
      </c>
      <c r="E240" s="14">
        <v>438</v>
      </c>
      <c r="F240" s="14">
        <v>546</v>
      </c>
      <c r="G240" s="14">
        <v>28</v>
      </c>
      <c r="H240" s="14">
        <v>113</v>
      </c>
      <c r="I240" s="14">
        <v>10</v>
      </c>
      <c r="J240" s="14">
        <v>10</v>
      </c>
      <c r="K240" s="14">
        <v>36</v>
      </c>
      <c r="L240" s="14">
        <v>167</v>
      </c>
      <c r="M240" s="14">
        <v>265</v>
      </c>
      <c r="N240" s="14">
        <v>2495</v>
      </c>
      <c r="O240" s="19">
        <f t="shared" si="10"/>
        <v>659</v>
      </c>
      <c r="P240" s="21">
        <f t="shared" si="11"/>
        <v>31.881954523463957</v>
      </c>
    </row>
    <row r="241" spans="1:16" ht="12.5" x14ac:dyDescent="0.25">
      <c r="A241" s="23">
        <v>237</v>
      </c>
      <c r="B241" s="14" t="s">
        <v>612</v>
      </c>
      <c r="C241" s="14">
        <v>431</v>
      </c>
      <c r="D241" s="14">
        <v>527</v>
      </c>
      <c r="E241" s="14">
        <v>485</v>
      </c>
      <c r="F241" s="14">
        <v>27</v>
      </c>
      <c r="G241" s="14">
        <v>8</v>
      </c>
      <c r="H241" s="14">
        <v>92</v>
      </c>
      <c r="I241" s="14">
        <v>9</v>
      </c>
      <c r="J241" s="14">
        <v>0</v>
      </c>
      <c r="K241" s="14">
        <v>13</v>
      </c>
      <c r="L241" s="14">
        <v>64</v>
      </c>
      <c r="M241" s="14">
        <v>109</v>
      </c>
      <c r="N241" s="14">
        <v>1761</v>
      </c>
      <c r="O241" s="19">
        <f t="shared" si="10"/>
        <v>119</v>
      </c>
      <c r="P241" s="21">
        <f t="shared" si="11"/>
        <v>7.4748743718592969</v>
      </c>
    </row>
    <row r="242" spans="1:16" ht="12.5" x14ac:dyDescent="0.25">
      <c r="A242" s="23">
        <v>238</v>
      </c>
      <c r="B242" s="14" t="s">
        <v>613</v>
      </c>
      <c r="C242" s="14">
        <v>346</v>
      </c>
      <c r="D242" s="14">
        <v>268</v>
      </c>
      <c r="E242" s="14">
        <v>80</v>
      </c>
      <c r="F242" s="14">
        <v>11</v>
      </c>
      <c r="G242" s="14">
        <v>0</v>
      </c>
      <c r="H242" s="14">
        <v>46</v>
      </c>
      <c r="I242" s="14">
        <v>6</v>
      </c>
      <c r="J242" s="14">
        <v>0</v>
      </c>
      <c r="K242" s="14">
        <v>14</v>
      </c>
      <c r="L242" s="14">
        <v>92</v>
      </c>
      <c r="M242" s="14">
        <v>85</v>
      </c>
      <c r="N242" s="14">
        <v>945</v>
      </c>
      <c r="O242" s="19">
        <f t="shared" si="10"/>
        <v>57</v>
      </c>
      <c r="P242" s="21">
        <f t="shared" si="11"/>
        <v>7.3929961089494167</v>
      </c>
    </row>
    <row r="243" spans="1:16" ht="12.5" x14ac:dyDescent="0.25">
      <c r="A243" s="23">
        <v>239</v>
      </c>
      <c r="B243" s="14" t="s">
        <v>614</v>
      </c>
      <c r="C243" s="14">
        <v>326</v>
      </c>
      <c r="D243" s="14">
        <v>232</v>
      </c>
      <c r="E243" s="14">
        <v>56</v>
      </c>
      <c r="F243" s="14">
        <v>17</v>
      </c>
      <c r="G243" s="14">
        <v>13</v>
      </c>
      <c r="H243" s="14">
        <v>45</v>
      </c>
      <c r="I243" s="14">
        <v>11</v>
      </c>
      <c r="J243" s="14">
        <v>3</v>
      </c>
      <c r="K243" s="14">
        <v>16</v>
      </c>
      <c r="L243" s="14">
        <v>83</v>
      </c>
      <c r="M243" s="14">
        <v>77</v>
      </c>
      <c r="N243" s="14">
        <v>882</v>
      </c>
      <c r="O243" s="19">
        <f t="shared" si="10"/>
        <v>62</v>
      </c>
      <c r="P243" s="21">
        <f t="shared" si="11"/>
        <v>8.6230876216968007</v>
      </c>
    </row>
    <row r="244" spans="1:16" ht="12.5" x14ac:dyDescent="0.25">
      <c r="A244" s="23">
        <v>240</v>
      </c>
      <c r="B244" s="14" t="s">
        <v>362</v>
      </c>
      <c r="C244" s="14">
        <v>1464</v>
      </c>
      <c r="D244" s="14">
        <v>1953</v>
      </c>
      <c r="E244" s="14">
        <v>964</v>
      </c>
      <c r="F244" s="14">
        <v>144</v>
      </c>
      <c r="G244" s="14">
        <v>8</v>
      </c>
      <c r="H244" s="14">
        <v>203</v>
      </c>
      <c r="I244" s="14">
        <v>3</v>
      </c>
      <c r="J244" s="14">
        <v>9</v>
      </c>
      <c r="K244" s="14">
        <v>48</v>
      </c>
      <c r="L244" s="14">
        <v>176</v>
      </c>
      <c r="M244" s="14">
        <v>450</v>
      </c>
      <c r="N244" s="14">
        <v>5424</v>
      </c>
      <c r="O244" s="19">
        <f t="shared" si="10"/>
        <v>347</v>
      </c>
      <c r="P244" s="21">
        <f t="shared" si="11"/>
        <v>7.2351959966638857</v>
      </c>
    </row>
    <row r="245" spans="1:16" ht="12.5" x14ac:dyDescent="0.25">
      <c r="A245" s="23">
        <v>241</v>
      </c>
      <c r="B245" s="14" t="s">
        <v>615</v>
      </c>
      <c r="C245" s="14">
        <v>2892</v>
      </c>
      <c r="D245" s="14">
        <v>2852</v>
      </c>
      <c r="E245" s="14">
        <v>1196</v>
      </c>
      <c r="F245" s="14">
        <v>35</v>
      </c>
      <c r="G245" s="14">
        <v>49</v>
      </c>
      <c r="H245" s="14">
        <v>286</v>
      </c>
      <c r="I245" s="14">
        <v>15</v>
      </c>
      <c r="J245" s="14">
        <v>13</v>
      </c>
      <c r="K245" s="14">
        <v>81</v>
      </c>
      <c r="L245" s="14">
        <v>217</v>
      </c>
      <c r="M245" s="14">
        <v>508</v>
      </c>
      <c r="N245" s="14">
        <v>8155</v>
      </c>
      <c r="O245" s="19">
        <f t="shared" si="10"/>
        <v>321</v>
      </c>
      <c r="P245" s="21">
        <f t="shared" si="11"/>
        <v>4.3267286696320264</v>
      </c>
    </row>
    <row r="246" spans="1:16" ht="12.5" x14ac:dyDescent="0.25">
      <c r="A246" s="23">
        <v>242</v>
      </c>
      <c r="B246" s="14" t="s">
        <v>363</v>
      </c>
      <c r="C246" s="14">
        <v>0</v>
      </c>
      <c r="D246" s="14">
        <v>0</v>
      </c>
      <c r="E246" s="14">
        <v>0</v>
      </c>
      <c r="F246" s="14">
        <v>13</v>
      </c>
      <c r="G246" s="14">
        <v>0</v>
      </c>
      <c r="H246" s="14">
        <v>0</v>
      </c>
      <c r="I246" s="14">
        <v>82</v>
      </c>
      <c r="J246" s="14">
        <v>0</v>
      </c>
      <c r="K246" s="14">
        <v>0</v>
      </c>
      <c r="L246" s="14">
        <v>9</v>
      </c>
      <c r="M246" s="14">
        <v>4</v>
      </c>
      <c r="N246" s="14">
        <v>109</v>
      </c>
      <c r="O246" s="19">
        <f t="shared" si="10"/>
        <v>13</v>
      </c>
      <c r="P246" s="21">
        <f t="shared" si="11"/>
        <v>13.684210526315791</v>
      </c>
    </row>
    <row r="247" spans="1:16" ht="12.5" x14ac:dyDescent="0.25">
      <c r="A247" s="23">
        <v>243</v>
      </c>
      <c r="B247" s="14" t="s">
        <v>364</v>
      </c>
      <c r="C247" s="14">
        <v>4278</v>
      </c>
      <c r="D247" s="14">
        <v>4702</v>
      </c>
      <c r="E247" s="14">
        <v>2483</v>
      </c>
      <c r="F247" s="14">
        <v>98</v>
      </c>
      <c r="G247" s="14">
        <v>58</v>
      </c>
      <c r="H247" s="14">
        <v>578</v>
      </c>
      <c r="I247" s="14">
        <v>77</v>
      </c>
      <c r="J247" s="14">
        <v>26</v>
      </c>
      <c r="K247" s="14">
        <v>137</v>
      </c>
      <c r="L247" s="14">
        <v>767</v>
      </c>
      <c r="M247" s="14">
        <v>769</v>
      </c>
      <c r="N247" s="14">
        <v>13971</v>
      </c>
      <c r="O247" s="19">
        <f t="shared" si="10"/>
        <v>676</v>
      </c>
      <c r="P247" s="21">
        <f t="shared" si="11"/>
        <v>5.4353943877140791</v>
      </c>
    </row>
    <row r="248" spans="1:16" ht="12.5" x14ac:dyDescent="0.25">
      <c r="A248" s="23">
        <v>244</v>
      </c>
      <c r="B248" s="14" t="s">
        <v>157</v>
      </c>
      <c r="C248" s="14">
        <v>2303</v>
      </c>
      <c r="D248" s="14">
        <v>1951</v>
      </c>
      <c r="E248" s="14">
        <v>1263</v>
      </c>
      <c r="F248" s="14">
        <v>288</v>
      </c>
      <c r="G248" s="14">
        <v>36</v>
      </c>
      <c r="H248" s="14">
        <v>292</v>
      </c>
      <c r="I248" s="14">
        <v>55</v>
      </c>
      <c r="J248" s="14">
        <v>14</v>
      </c>
      <c r="K248" s="14">
        <v>121</v>
      </c>
      <c r="L248" s="14">
        <v>353</v>
      </c>
      <c r="M248" s="14">
        <v>627</v>
      </c>
      <c r="N248" s="14">
        <v>7306</v>
      </c>
      <c r="O248" s="19">
        <f t="shared" si="10"/>
        <v>580</v>
      </c>
      <c r="P248" s="21">
        <f t="shared" si="11"/>
        <v>9.1728609837102635</v>
      </c>
    </row>
    <row r="249" spans="1:16" ht="12.5" x14ac:dyDescent="0.25">
      <c r="A249" s="23">
        <v>245</v>
      </c>
      <c r="B249" s="14" t="s">
        <v>365</v>
      </c>
      <c r="C249" s="14">
        <v>927</v>
      </c>
      <c r="D249" s="14">
        <v>937</v>
      </c>
      <c r="E249" s="14">
        <v>783</v>
      </c>
      <c r="F249" s="14">
        <v>67</v>
      </c>
      <c r="G249" s="14">
        <v>35</v>
      </c>
      <c r="H249" s="14">
        <v>124</v>
      </c>
      <c r="I249" s="14">
        <v>9</v>
      </c>
      <c r="J249" s="14">
        <v>5</v>
      </c>
      <c r="K249" s="14">
        <v>37</v>
      </c>
      <c r="L249" s="14">
        <v>106</v>
      </c>
      <c r="M249" s="14">
        <v>321</v>
      </c>
      <c r="N249" s="14">
        <v>3350</v>
      </c>
      <c r="O249" s="19">
        <f t="shared" si="10"/>
        <v>191</v>
      </c>
      <c r="P249" s="21">
        <f t="shared" si="11"/>
        <v>6.5321477428180579</v>
      </c>
    </row>
    <row r="250" spans="1:16" ht="12.5" x14ac:dyDescent="0.25">
      <c r="A250" s="23">
        <v>246</v>
      </c>
      <c r="B250" s="14" t="s">
        <v>366</v>
      </c>
      <c r="C250" s="14">
        <v>209</v>
      </c>
      <c r="D250" s="14">
        <v>250</v>
      </c>
      <c r="E250" s="14">
        <v>187</v>
      </c>
      <c r="F250" s="14">
        <v>8</v>
      </c>
      <c r="G250" s="14">
        <v>0</v>
      </c>
      <c r="H250" s="14">
        <v>34</v>
      </c>
      <c r="I250" s="14">
        <v>5</v>
      </c>
      <c r="J250" s="14">
        <v>0</v>
      </c>
      <c r="K250" s="14">
        <v>7</v>
      </c>
      <c r="L250" s="14">
        <v>29</v>
      </c>
      <c r="M250" s="14">
        <v>63</v>
      </c>
      <c r="N250" s="14">
        <v>796</v>
      </c>
      <c r="O250" s="19">
        <f t="shared" si="10"/>
        <v>42</v>
      </c>
      <c r="P250" s="21">
        <f t="shared" si="11"/>
        <v>6</v>
      </c>
    </row>
    <row r="251" spans="1:16" ht="12.5" x14ac:dyDescent="0.25">
      <c r="A251" s="23">
        <v>247</v>
      </c>
      <c r="B251" s="14" t="s">
        <v>367</v>
      </c>
      <c r="C251" s="14">
        <v>437</v>
      </c>
      <c r="D251" s="14">
        <v>643</v>
      </c>
      <c r="E251" s="14">
        <v>69</v>
      </c>
      <c r="F251" s="14">
        <v>23</v>
      </c>
      <c r="G251" s="14">
        <v>0</v>
      </c>
      <c r="H251" s="14">
        <v>31</v>
      </c>
      <c r="I251" s="14">
        <v>0</v>
      </c>
      <c r="J251" s="14">
        <v>0</v>
      </c>
      <c r="K251" s="14">
        <v>6</v>
      </c>
      <c r="L251" s="14">
        <v>26</v>
      </c>
      <c r="M251" s="14">
        <v>72</v>
      </c>
      <c r="N251" s="14">
        <v>1307</v>
      </c>
      <c r="O251" s="19">
        <f t="shared" si="10"/>
        <v>54</v>
      </c>
      <c r="P251" s="21">
        <f t="shared" si="11"/>
        <v>4.4665012406947886</v>
      </c>
    </row>
    <row r="252" spans="1:16" ht="12.5" x14ac:dyDescent="0.25">
      <c r="A252" s="23">
        <v>248</v>
      </c>
      <c r="B252" s="14" t="s">
        <v>616</v>
      </c>
      <c r="C252" s="14">
        <v>1518</v>
      </c>
      <c r="D252" s="14">
        <v>677</v>
      </c>
      <c r="E252" s="14">
        <v>312</v>
      </c>
      <c r="F252" s="14">
        <v>37</v>
      </c>
      <c r="G252" s="14">
        <v>16</v>
      </c>
      <c r="H252" s="14">
        <v>119</v>
      </c>
      <c r="I252" s="14">
        <v>13</v>
      </c>
      <c r="J252" s="14">
        <v>0</v>
      </c>
      <c r="K252" s="14">
        <v>47</v>
      </c>
      <c r="L252" s="14">
        <v>114</v>
      </c>
      <c r="M252" s="14">
        <v>1840</v>
      </c>
      <c r="N252" s="14">
        <v>4698</v>
      </c>
      <c r="O252" s="19">
        <f t="shared" si="10"/>
        <v>156</v>
      </c>
      <c r="P252" s="21">
        <f t="shared" si="11"/>
        <v>5.6955093099671412</v>
      </c>
    </row>
    <row r="253" spans="1:16" ht="12.5" x14ac:dyDescent="0.25">
      <c r="A253" s="23">
        <v>249</v>
      </c>
      <c r="B253" s="14" t="s">
        <v>617</v>
      </c>
      <c r="C253" s="14">
        <v>126</v>
      </c>
      <c r="D253" s="14">
        <v>139</v>
      </c>
      <c r="E253" s="14">
        <v>149</v>
      </c>
      <c r="F253" s="14">
        <v>12</v>
      </c>
      <c r="G253" s="14">
        <v>9</v>
      </c>
      <c r="H253" s="14">
        <v>41</v>
      </c>
      <c r="I253" s="14">
        <v>0</v>
      </c>
      <c r="J253" s="14">
        <v>3</v>
      </c>
      <c r="K253" s="14">
        <v>4</v>
      </c>
      <c r="L253" s="14">
        <v>32</v>
      </c>
      <c r="M253" s="14">
        <v>41</v>
      </c>
      <c r="N253" s="14">
        <v>567</v>
      </c>
      <c r="O253" s="19">
        <f t="shared" si="10"/>
        <v>53</v>
      </c>
      <c r="P253" s="21">
        <f t="shared" si="11"/>
        <v>10.973084886128365</v>
      </c>
    </row>
    <row r="254" spans="1:16" ht="12.5" x14ac:dyDescent="0.25">
      <c r="A254" s="23">
        <v>250</v>
      </c>
      <c r="B254" s="14" t="s">
        <v>618</v>
      </c>
      <c r="C254" s="14">
        <v>777</v>
      </c>
      <c r="D254" s="14">
        <v>860</v>
      </c>
      <c r="E254" s="14">
        <v>177</v>
      </c>
      <c r="F254" s="14">
        <v>8</v>
      </c>
      <c r="G254" s="14">
        <v>9</v>
      </c>
      <c r="H254" s="14">
        <v>123</v>
      </c>
      <c r="I254" s="14">
        <v>32</v>
      </c>
      <c r="J254" s="14">
        <v>11</v>
      </c>
      <c r="K254" s="14">
        <v>44</v>
      </c>
      <c r="L254" s="14">
        <v>201</v>
      </c>
      <c r="M254" s="14">
        <v>153</v>
      </c>
      <c r="N254" s="14">
        <v>2387</v>
      </c>
      <c r="O254" s="19">
        <f t="shared" si="10"/>
        <v>131</v>
      </c>
      <c r="P254" s="21">
        <f t="shared" si="11"/>
        <v>6.4184223419892206</v>
      </c>
    </row>
    <row r="255" spans="1:16" ht="12.5" x14ac:dyDescent="0.25">
      <c r="A255" s="23">
        <v>251</v>
      </c>
      <c r="B255" s="14" t="s">
        <v>368</v>
      </c>
      <c r="C255" s="14">
        <v>1888</v>
      </c>
      <c r="D255" s="14">
        <v>1599</v>
      </c>
      <c r="E255" s="14">
        <v>1363</v>
      </c>
      <c r="F255" s="14">
        <v>71</v>
      </c>
      <c r="G255" s="14">
        <v>39</v>
      </c>
      <c r="H255" s="14">
        <v>249</v>
      </c>
      <c r="I255" s="14">
        <v>16</v>
      </c>
      <c r="J255" s="14">
        <v>3</v>
      </c>
      <c r="K255" s="14">
        <v>92</v>
      </c>
      <c r="L255" s="14">
        <v>192</v>
      </c>
      <c r="M255" s="14">
        <v>676</v>
      </c>
      <c r="N255" s="14">
        <v>6194</v>
      </c>
      <c r="O255" s="19">
        <f t="shared" si="10"/>
        <v>320</v>
      </c>
      <c r="P255" s="21">
        <f t="shared" si="11"/>
        <v>6.0150375939849621</v>
      </c>
    </row>
    <row r="256" spans="1:16" ht="12.5" x14ac:dyDescent="0.25">
      <c r="A256" s="23">
        <v>252</v>
      </c>
      <c r="B256" s="14" t="s">
        <v>369</v>
      </c>
      <c r="C256" s="14">
        <v>607</v>
      </c>
      <c r="D256" s="14">
        <v>463</v>
      </c>
      <c r="E256" s="14">
        <v>200</v>
      </c>
      <c r="F256" s="14">
        <v>0</v>
      </c>
      <c r="G256" s="14">
        <v>12</v>
      </c>
      <c r="H256" s="14">
        <v>52</v>
      </c>
      <c r="I256" s="14">
        <v>4</v>
      </c>
      <c r="J256" s="14">
        <v>8</v>
      </c>
      <c r="K256" s="14">
        <v>15</v>
      </c>
      <c r="L256" s="14">
        <v>36</v>
      </c>
      <c r="M256" s="14">
        <v>128</v>
      </c>
      <c r="N256" s="14">
        <v>1518</v>
      </c>
      <c r="O256" s="19">
        <f t="shared" si="10"/>
        <v>52</v>
      </c>
      <c r="P256" s="21">
        <f t="shared" si="11"/>
        <v>3.8207200587803087</v>
      </c>
    </row>
    <row r="257" spans="1:16" ht="12.5" x14ac:dyDescent="0.25">
      <c r="A257" s="23">
        <v>253</v>
      </c>
      <c r="B257" s="14" t="s">
        <v>370</v>
      </c>
      <c r="C257" s="14">
        <v>219</v>
      </c>
      <c r="D257" s="14">
        <v>228</v>
      </c>
      <c r="E257" s="14">
        <v>174</v>
      </c>
      <c r="F257" s="14">
        <v>34</v>
      </c>
      <c r="G257" s="14">
        <v>4</v>
      </c>
      <c r="H257" s="14">
        <v>43</v>
      </c>
      <c r="I257" s="14">
        <v>17</v>
      </c>
      <c r="J257" s="14">
        <v>4</v>
      </c>
      <c r="K257" s="14">
        <v>12</v>
      </c>
      <c r="L257" s="14">
        <v>57</v>
      </c>
      <c r="M257" s="14">
        <v>93</v>
      </c>
      <c r="N257" s="14">
        <v>898</v>
      </c>
      <c r="O257" s="19">
        <f t="shared" si="10"/>
        <v>77</v>
      </c>
      <c r="P257" s="21">
        <f t="shared" si="11"/>
        <v>10.476190476190476</v>
      </c>
    </row>
    <row r="258" spans="1:16" ht="12.5" x14ac:dyDescent="0.25">
      <c r="A258" s="23">
        <v>254</v>
      </c>
      <c r="B258" s="14" t="s">
        <v>619</v>
      </c>
      <c r="C258" s="14">
        <v>127</v>
      </c>
      <c r="D258" s="14">
        <v>44</v>
      </c>
      <c r="E258" s="14">
        <v>5</v>
      </c>
      <c r="F258" s="14">
        <v>8</v>
      </c>
      <c r="G258" s="14">
        <v>0</v>
      </c>
      <c r="H258" s="14">
        <v>6</v>
      </c>
      <c r="I258" s="14">
        <v>0</v>
      </c>
      <c r="J258" s="14">
        <v>0</v>
      </c>
      <c r="K258" s="14">
        <v>11</v>
      </c>
      <c r="L258" s="14">
        <v>10</v>
      </c>
      <c r="M258" s="14">
        <v>111</v>
      </c>
      <c r="N258" s="14">
        <v>334</v>
      </c>
      <c r="O258" s="19">
        <f t="shared" si="10"/>
        <v>14</v>
      </c>
      <c r="P258" s="21">
        <f t="shared" si="11"/>
        <v>6.9651741293532341</v>
      </c>
    </row>
    <row r="259" spans="1:16" ht="12.5" x14ac:dyDescent="0.25">
      <c r="A259" s="23">
        <v>255</v>
      </c>
      <c r="B259" s="14" t="s">
        <v>620</v>
      </c>
      <c r="C259" s="14">
        <v>1811</v>
      </c>
      <c r="D259" s="14">
        <v>1417</v>
      </c>
      <c r="E259" s="14">
        <v>727</v>
      </c>
      <c r="F259" s="14">
        <v>240</v>
      </c>
      <c r="G259" s="14">
        <v>52</v>
      </c>
      <c r="H259" s="14">
        <v>245</v>
      </c>
      <c r="I259" s="14">
        <v>28</v>
      </c>
      <c r="J259" s="14">
        <v>9</v>
      </c>
      <c r="K259" s="14">
        <v>55</v>
      </c>
      <c r="L259" s="14">
        <v>312</v>
      </c>
      <c r="M259" s="14">
        <v>288</v>
      </c>
      <c r="N259" s="14">
        <v>5189</v>
      </c>
      <c r="O259" s="19">
        <f t="shared" si="10"/>
        <v>485</v>
      </c>
      <c r="P259" s="21">
        <f t="shared" si="11"/>
        <v>10.580279232111693</v>
      </c>
    </row>
    <row r="260" spans="1:16" ht="12.5" x14ac:dyDescent="0.25">
      <c r="A260" s="23">
        <v>256</v>
      </c>
      <c r="B260" s="14" t="s">
        <v>371</v>
      </c>
      <c r="C260" s="14">
        <v>455</v>
      </c>
      <c r="D260" s="14">
        <v>438</v>
      </c>
      <c r="E260" s="14">
        <v>142</v>
      </c>
      <c r="F260" s="14">
        <v>7</v>
      </c>
      <c r="G260" s="14">
        <v>0</v>
      </c>
      <c r="H260" s="14">
        <v>50</v>
      </c>
      <c r="I260" s="14">
        <v>7</v>
      </c>
      <c r="J260" s="14">
        <v>0</v>
      </c>
      <c r="K260" s="14">
        <v>17</v>
      </c>
      <c r="L260" s="14">
        <v>81</v>
      </c>
      <c r="M260" s="14">
        <v>37</v>
      </c>
      <c r="N260" s="14">
        <v>1232</v>
      </c>
      <c r="O260" s="19">
        <f t="shared" si="10"/>
        <v>57</v>
      </c>
      <c r="P260" s="21">
        <f t="shared" si="11"/>
        <v>5.10752688172043</v>
      </c>
    </row>
    <row r="261" spans="1:16" ht="12.5" x14ac:dyDescent="0.25">
      <c r="A261" s="23">
        <v>257</v>
      </c>
      <c r="B261" s="14" t="s">
        <v>372</v>
      </c>
      <c r="C261" s="14">
        <v>1642</v>
      </c>
      <c r="D261" s="14">
        <v>1049</v>
      </c>
      <c r="E261" s="14">
        <v>359</v>
      </c>
      <c r="F261" s="14">
        <v>119</v>
      </c>
      <c r="G261" s="14">
        <v>8</v>
      </c>
      <c r="H261" s="14">
        <v>112</v>
      </c>
      <c r="I261" s="14">
        <v>18</v>
      </c>
      <c r="J261" s="14">
        <v>3</v>
      </c>
      <c r="K261" s="14">
        <v>41</v>
      </c>
      <c r="L261" s="14">
        <v>187</v>
      </c>
      <c r="M261" s="14">
        <v>152</v>
      </c>
      <c r="N261" s="14">
        <v>3691</v>
      </c>
      <c r="O261" s="19">
        <f t="shared" si="10"/>
        <v>231</v>
      </c>
      <c r="P261" s="21">
        <f t="shared" si="11"/>
        <v>6.8934646374216646</v>
      </c>
    </row>
    <row r="262" spans="1:16" ht="12.5" x14ac:dyDescent="0.25">
      <c r="A262" s="23">
        <v>258</v>
      </c>
      <c r="B262" s="14" t="s">
        <v>373</v>
      </c>
      <c r="C262" s="14">
        <v>2517</v>
      </c>
      <c r="D262" s="14">
        <v>1777</v>
      </c>
      <c r="E262" s="14">
        <v>816</v>
      </c>
      <c r="F262" s="14">
        <v>25</v>
      </c>
      <c r="G262" s="14">
        <v>5</v>
      </c>
      <c r="H262" s="14">
        <v>168</v>
      </c>
      <c r="I262" s="14">
        <v>16</v>
      </c>
      <c r="J262" s="14">
        <v>0</v>
      </c>
      <c r="K262" s="14">
        <v>66</v>
      </c>
      <c r="L262" s="14">
        <v>211</v>
      </c>
      <c r="M262" s="14">
        <v>357</v>
      </c>
      <c r="N262" s="14">
        <v>5956</v>
      </c>
      <c r="O262" s="19">
        <f t="shared" si="10"/>
        <v>193</v>
      </c>
      <c r="P262" s="21">
        <f t="shared" si="11"/>
        <v>3.5807050092764379</v>
      </c>
    </row>
    <row r="263" spans="1:16" ht="12.5" x14ac:dyDescent="0.25">
      <c r="A263" s="23">
        <v>259</v>
      </c>
      <c r="B263" s="14" t="s">
        <v>621</v>
      </c>
      <c r="C263" s="14">
        <v>857</v>
      </c>
      <c r="D263" s="14">
        <v>578</v>
      </c>
      <c r="E263" s="14">
        <v>679</v>
      </c>
      <c r="F263" s="14">
        <v>58</v>
      </c>
      <c r="G263" s="14">
        <v>23</v>
      </c>
      <c r="H263" s="14">
        <v>143</v>
      </c>
      <c r="I263" s="14">
        <v>9</v>
      </c>
      <c r="J263" s="14">
        <v>0</v>
      </c>
      <c r="K263" s="14">
        <v>38</v>
      </c>
      <c r="L263" s="14">
        <v>112</v>
      </c>
      <c r="M263" s="14">
        <v>251</v>
      </c>
      <c r="N263" s="14">
        <v>2752</v>
      </c>
      <c r="O263" s="19">
        <f t="shared" si="10"/>
        <v>201</v>
      </c>
      <c r="P263" s="21">
        <f t="shared" si="11"/>
        <v>8.4276729559748418</v>
      </c>
    </row>
    <row r="264" spans="1:16" ht="12.5" x14ac:dyDescent="0.25">
      <c r="A264" s="23">
        <v>260</v>
      </c>
      <c r="B264" s="14" t="s">
        <v>374</v>
      </c>
      <c r="C264" s="14">
        <v>868</v>
      </c>
      <c r="D264" s="14">
        <v>1449</v>
      </c>
      <c r="E264" s="14">
        <v>1550</v>
      </c>
      <c r="F264" s="14">
        <v>468</v>
      </c>
      <c r="G264" s="14">
        <v>56</v>
      </c>
      <c r="H264" s="14">
        <v>254</v>
      </c>
      <c r="I264" s="14">
        <v>10</v>
      </c>
      <c r="J264" s="14">
        <v>11</v>
      </c>
      <c r="K264" s="14">
        <v>61</v>
      </c>
      <c r="L264" s="14">
        <v>204</v>
      </c>
      <c r="M264" s="14">
        <v>629</v>
      </c>
      <c r="N264" s="14">
        <v>5552</v>
      </c>
      <c r="O264" s="19">
        <f t="shared" si="10"/>
        <v>722</v>
      </c>
      <c r="P264" s="21">
        <f t="shared" si="11"/>
        <v>15.273958112968057</v>
      </c>
    </row>
    <row r="265" spans="1:16" ht="12.5" x14ac:dyDescent="0.25">
      <c r="A265" s="23">
        <v>261</v>
      </c>
      <c r="B265" s="14" t="s">
        <v>622</v>
      </c>
      <c r="C265" s="14">
        <v>780</v>
      </c>
      <c r="D265" s="14">
        <v>427</v>
      </c>
      <c r="E265" s="14">
        <v>210</v>
      </c>
      <c r="F265" s="14">
        <v>50</v>
      </c>
      <c r="G265" s="14">
        <v>0</v>
      </c>
      <c r="H265" s="14">
        <v>88</v>
      </c>
      <c r="I265" s="14">
        <v>22</v>
      </c>
      <c r="J265" s="14">
        <v>9</v>
      </c>
      <c r="K265" s="14">
        <v>36</v>
      </c>
      <c r="L265" s="14">
        <v>165</v>
      </c>
      <c r="M265" s="14">
        <v>198</v>
      </c>
      <c r="N265" s="14">
        <v>1994</v>
      </c>
      <c r="O265" s="19">
        <f t="shared" si="10"/>
        <v>138</v>
      </c>
      <c r="P265" s="21">
        <f t="shared" si="11"/>
        <v>8.5080147965474726</v>
      </c>
    </row>
    <row r="266" spans="1:16" ht="12.5" x14ac:dyDescent="0.25">
      <c r="A266" s="23">
        <v>262</v>
      </c>
      <c r="B266" s="14" t="s">
        <v>375</v>
      </c>
      <c r="C266" s="14">
        <v>3608</v>
      </c>
      <c r="D266" s="14">
        <v>2637</v>
      </c>
      <c r="E266" s="14">
        <v>2149</v>
      </c>
      <c r="F266" s="14">
        <v>38</v>
      </c>
      <c r="G266" s="14">
        <v>16</v>
      </c>
      <c r="H266" s="14">
        <v>374</v>
      </c>
      <c r="I266" s="14">
        <v>29</v>
      </c>
      <c r="J266" s="14">
        <v>13</v>
      </c>
      <c r="K266" s="14">
        <v>175</v>
      </c>
      <c r="L266" s="14">
        <v>335</v>
      </c>
      <c r="M266" s="14">
        <v>1259</v>
      </c>
      <c r="N266" s="14">
        <v>10630</v>
      </c>
      <c r="O266" s="19">
        <f t="shared" si="10"/>
        <v>412</v>
      </c>
      <c r="P266" s="21">
        <f t="shared" si="11"/>
        <v>4.5580263303462774</v>
      </c>
    </row>
    <row r="267" spans="1:16" ht="12.5" x14ac:dyDescent="0.25">
      <c r="A267" s="23">
        <v>263</v>
      </c>
      <c r="B267" s="14" t="s">
        <v>376</v>
      </c>
      <c r="C267" s="14">
        <v>969</v>
      </c>
      <c r="D267" s="14">
        <v>779</v>
      </c>
      <c r="E267" s="14">
        <v>430</v>
      </c>
      <c r="F267" s="14">
        <v>9</v>
      </c>
      <c r="G267" s="14">
        <v>7</v>
      </c>
      <c r="H267" s="14">
        <v>101</v>
      </c>
      <c r="I267" s="14">
        <v>4</v>
      </c>
      <c r="J267" s="14">
        <v>3</v>
      </c>
      <c r="K267" s="14">
        <v>45</v>
      </c>
      <c r="L267" s="14">
        <v>68</v>
      </c>
      <c r="M267" s="14">
        <v>224</v>
      </c>
      <c r="N267" s="14">
        <v>2647</v>
      </c>
      <c r="O267" s="19">
        <f t="shared" si="10"/>
        <v>110</v>
      </c>
      <c r="P267" s="21">
        <f t="shared" si="11"/>
        <v>4.6868342564976562</v>
      </c>
    </row>
    <row r="268" spans="1:16" ht="12.5" x14ac:dyDescent="0.25">
      <c r="A268" s="23">
        <v>264</v>
      </c>
      <c r="B268" s="14" t="s">
        <v>377</v>
      </c>
      <c r="C268" s="14">
        <v>2900</v>
      </c>
      <c r="D268" s="14">
        <v>4261</v>
      </c>
      <c r="E268" s="14">
        <v>1252</v>
      </c>
      <c r="F268" s="14">
        <v>88</v>
      </c>
      <c r="G268" s="14">
        <v>10</v>
      </c>
      <c r="H268" s="14">
        <v>286</v>
      </c>
      <c r="I268" s="14">
        <v>60</v>
      </c>
      <c r="J268" s="14">
        <v>6</v>
      </c>
      <c r="K268" s="14">
        <v>128</v>
      </c>
      <c r="L268" s="14">
        <v>317</v>
      </c>
      <c r="M268" s="14">
        <v>408</v>
      </c>
      <c r="N268" s="14">
        <v>9734</v>
      </c>
      <c r="O268" s="19">
        <f t="shared" si="10"/>
        <v>374</v>
      </c>
      <c r="P268" s="21">
        <f t="shared" si="11"/>
        <v>4.159715270826382</v>
      </c>
    </row>
    <row r="269" spans="1:16" ht="12.5" x14ac:dyDescent="0.25">
      <c r="A269" s="23">
        <v>265</v>
      </c>
      <c r="B269" s="14" t="s">
        <v>623</v>
      </c>
      <c r="C269" s="14">
        <v>1052</v>
      </c>
      <c r="D269" s="14">
        <v>1352</v>
      </c>
      <c r="E269" s="14">
        <v>215</v>
      </c>
      <c r="F269" s="14">
        <v>11</v>
      </c>
      <c r="G269" s="14">
        <v>15</v>
      </c>
      <c r="H269" s="14">
        <v>80</v>
      </c>
      <c r="I269" s="14">
        <v>29</v>
      </c>
      <c r="J269" s="14">
        <v>7</v>
      </c>
      <c r="K269" s="14">
        <v>78</v>
      </c>
      <c r="L269" s="14">
        <v>123</v>
      </c>
      <c r="M269" s="14">
        <v>141</v>
      </c>
      <c r="N269" s="14">
        <v>3092</v>
      </c>
      <c r="O269" s="19">
        <f t="shared" si="10"/>
        <v>91</v>
      </c>
      <c r="P269" s="21">
        <f t="shared" si="11"/>
        <v>3.2053539978865802</v>
      </c>
    </row>
    <row r="270" spans="1:16" ht="12.5" x14ac:dyDescent="0.25">
      <c r="A270" s="23">
        <v>266</v>
      </c>
      <c r="B270" s="14" t="s">
        <v>624</v>
      </c>
      <c r="C270" s="14">
        <v>1087</v>
      </c>
      <c r="D270" s="14">
        <v>1450</v>
      </c>
      <c r="E270" s="14">
        <v>467</v>
      </c>
      <c r="F270" s="14">
        <v>37</v>
      </c>
      <c r="G270" s="14">
        <v>0</v>
      </c>
      <c r="H270" s="14">
        <v>127</v>
      </c>
      <c r="I270" s="14">
        <v>28</v>
      </c>
      <c r="J270" s="14">
        <v>5</v>
      </c>
      <c r="K270" s="14">
        <v>107</v>
      </c>
      <c r="L270" s="14">
        <v>239</v>
      </c>
      <c r="M270" s="14">
        <v>210</v>
      </c>
      <c r="N270" s="14">
        <v>3767</v>
      </c>
      <c r="O270" s="19">
        <f t="shared" si="10"/>
        <v>164</v>
      </c>
      <c r="P270" s="21">
        <f t="shared" si="11"/>
        <v>4.9576783555018133</v>
      </c>
    </row>
    <row r="271" spans="1:16" ht="12.5" x14ac:dyDescent="0.25">
      <c r="A271" s="23">
        <v>267</v>
      </c>
      <c r="B271" s="14" t="s">
        <v>378</v>
      </c>
      <c r="C271" s="14">
        <v>1501</v>
      </c>
      <c r="D271" s="14">
        <v>1994</v>
      </c>
      <c r="E271" s="14">
        <v>663</v>
      </c>
      <c r="F271" s="14">
        <v>70</v>
      </c>
      <c r="G271" s="14">
        <v>9</v>
      </c>
      <c r="H271" s="14">
        <v>163</v>
      </c>
      <c r="I271" s="14">
        <v>14</v>
      </c>
      <c r="J271" s="14">
        <v>0</v>
      </c>
      <c r="K271" s="14">
        <v>143</v>
      </c>
      <c r="L271" s="14">
        <v>154</v>
      </c>
      <c r="M271" s="14">
        <v>246</v>
      </c>
      <c r="N271" s="14">
        <v>4953</v>
      </c>
      <c r="O271" s="19">
        <f t="shared" si="10"/>
        <v>233</v>
      </c>
      <c r="P271" s="21">
        <f t="shared" si="11"/>
        <v>5.1130129471143295</v>
      </c>
    </row>
    <row r="272" spans="1:16" ht="12.5" x14ac:dyDescent="0.25">
      <c r="A272" s="23">
        <v>268</v>
      </c>
      <c r="B272" s="14" t="s">
        <v>379</v>
      </c>
      <c r="C272" s="14">
        <v>1091</v>
      </c>
      <c r="D272" s="14">
        <v>868</v>
      </c>
      <c r="E272" s="14">
        <v>258</v>
      </c>
      <c r="F272" s="14">
        <v>131</v>
      </c>
      <c r="G272" s="14">
        <v>23</v>
      </c>
      <c r="H272" s="14">
        <v>125</v>
      </c>
      <c r="I272" s="14">
        <v>35</v>
      </c>
      <c r="J272" s="14">
        <v>3</v>
      </c>
      <c r="K272" s="14">
        <v>35</v>
      </c>
      <c r="L272" s="14">
        <v>195</v>
      </c>
      <c r="M272" s="14">
        <v>127</v>
      </c>
      <c r="N272" s="14">
        <v>2894</v>
      </c>
      <c r="O272" s="19">
        <f t="shared" si="10"/>
        <v>256</v>
      </c>
      <c r="P272" s="21">
        <f t="shared" si="11"/>
        <v>9.964966913195795</v>
      </c>
    </row>
    <row r="273" spans="1:16" ht="12.5" x14ac:dyDescent="0.25">
      <c r="A273" s="23">
        <v>269</v>
      </c>
      <c r="B273" s="14" t="s">
        <v>380</v>
      </c>
      <c r="C273" s="14">
        <v>402</v>
      </c>
      <c r="D273" s="14">
        <v>300</v>
      </c>
      <c r="E273" s="14">
        <v>433</v>
      </c>
      <c r="F273" s="14">
        <v>18</v>
      </c>
      <c r="G273" s="14">
        <v>5</v>
      </c>
      <c r="H273" s="14">
        <v>112</v>
      </c>
      <c r="I273" s="14">
        <v>24</v>
      </c>
      <c r="J273" s="14">
        <v>3</v>
      </c>
      <c r="K273" s="14">
        <v>18</v>
      </c>
      <c r="L273" s="14">
        <v>75</v>
      </c>
      <c r="M273" s="14">
        <v>150</v>
      </c>
      <c r="N273" s="14">
        <v>1543</v>
      </c>
      <c r="O273" s="19">
        <f t="shared" si="10"/>
        <v>130</v>
      </c>
      <c r="P273" s="21">
        <f t="shared" si="11"/>
        <v>9.8859315589353614</v>
      </c>
    </row>
    <row r="274" spans="1:16" ht="12.5" x14ac:dyDescent="0.25">
      <c r="A274" s="23">
        <v>270</v>
      </c>
      <c r="B274" s="14" t="s">
        <v>381</v>
      </c>
      <c r="C274" s="14">
        <v>320</v>
      </c>
      <c r="D274" s="14">
        <v>641</v>
      </c>
      <c r="E274" s="14">
        <v>479</v>
      </c>
      <c r="F274" s="14">
        <v>35</v>
      </c>
      <c r="G274" s="14">
        <v>11</v>
      </c>
      <c r="H274" s="14">
        <v>65</v>
      </c>
      <c r="I274" s="14">
        <v>4</v>
      </c>
      <c r="J274" s="14">
        <v>6</v>
      </c>
      <c r="K274" s="14">
        <v>17</v>
      </c>
      <c r="L274" s="14">
        <v>63</v>
      </c>
      <c r="M274" s="14">
        <v>238</v>
      </c>
      <c r="N274" s="14">
        <v>1873</v>
      </c>
      <c r="O274" s="19">
        <f t="shared" si="10"/>
        <v>100</v>
      </c>
      <c r="P274" s="21">
        <f t="shared" si="11"/>
        <v>6.3371356147021549</v>
      </c>
    </row>
    <row r="275" spans="1:16" ht="12.5" x14ac:dyDescent="0.25">
      <c r="A275" s="23">
        <v>271</v>
      </c>
      <c r="B275" s="14" t="s">
        <v>382</v>
      </c>
      <c r="C275" s="14">
        <v>1035</v>
      </c>
      <c r="D275" s="14">
        <v>1065</v>
      </c>
      <c r="E275" s="14">
        <v>507</v>
      </c>
      <c r="F275" s="14">
        <v>20</v>
      </c>
      <c r="G275" s="14">
        <v>11</v>
      </c>
      <c r="H275" s="14">
        <v>92</v>
      </c>
      <c r="I275" s="14">
        <v>9</v>
      </c>
      <c r="J275" s="14">
        <v>6</v>
      </c>
      <c r="K275" s="14">
        <v>96</v>
      </c>
      <c r="L275" s="14">
        <v>81</v>
      </c>
      <c r="M275" s="14">
        <v>139</v>
      </c>
      <c r="N275" s="14">
        <v>3057</v>
      </c>
      <c r="O275" s="19">
        <f t="shared" si="10"/>
        <v>112</v>
      </c>
      <c r="P275" s="21">
        <f t="shared" si="11"/>
        <v>3.9422738472368888</v>
      </c>
    </row>
    <row r="276" spans="1:16" ht="12.5" x14ac:dyDescent="0.25">
      <c r="A276" s="23">
        <v>272</v>
      </c>
      <c r="B276" s="14" t="s">
        <v>383</v>
      </c>
      <c r="C276" s="14">
        <v>374</v>
      </c>
      <c r="D276" s="14">
        <v>736</v>
      </c>
      <c r="E276" s="14">
        <v>168</v>
      </c>
      <c r="F276" s="14">
        <v>25</v>
      </c>
      <c r="G276" s="14">
        <v>0</v>
      </c>
      <c r="H276" s="14">
        <v>54</v>
      </c>
      <c r="I276" s="14">
        <v>3</v>
      </c>
      <c r="J276" s="14">
        <v>0</v>
      </c>
      <c r="K276" s="14">
        <v>11</v>
      </c>
      <c r="L276" s="14">
        <v>65</v>
      </c>
      <c r="M276" s="14">
        <v>89</v>
      </c>
      <c r="N276" s="14">
        <v>1527</v>
      </c>
      <c r="O276" s="19">
        <f t="shared" si="10"/>
        <v>79</v>
      </c>
      <c r="P276" s="21">
        <f t="shared" si="11"/>
        <v>5.7622173595915394</v>
      </c>
    </row>
    <row r="277" spans="1:16" ht="12.5" x14ac:dyDescent="0.25">
      <c r="A277" s="23">
        <v>273</v>
      </c>
      <c r="B277" s="14" t="s">
        <v>625</v>
      </c>
      <c r="C277" s="14">
        <v>340</v>
      </c>
      <c r="D277" s="14">
        <v>326</v>
      </c>
      <c r="E277" s="14">
        <v>87</v>
      </c>
      <c r="F277" s="14">
        <v>12</v>
      </c>
      <c r="G277" s="14">
        <v>0</v>
      </c>
      <c r="H277" s="14">
        <v>35</v>
      </c>
      <c r="I277" s="14">
        <v>0</v>
      </c>
      <c r="J277" s="14">
        <v>0</v>
      </c>
      <c r="K277" s="14">
        <v>16</v>
      </c>
      <c r="L277" s="14">
        <v>49</v>
      </c>
      <c r="M277" s="14">
        <v>74</v>
      </c>
      <c r="N277" s="14">
        <v>946</v>
      </c>
      <c r="O277" s="19">
        <f t="shared" si="10"/>
        <v>47</v>
      </c>
      <c r="P277" s="21">
        <f t="shared" si="11"/>
        <v>5.7598039215686274</v>
      </c>
    </row>
    <row r="278" spans="1:16" ht="12.5" x14ac:dyDescent="0.25">
      <c r="A278" s="23">
        <v>274</v>
      </c>
      <c r="B278" s="14" t="s">
        <v>626</v>
      </c>
      <c r="C278" s="14">
        <v>809</v>
      </c>
      <c r="D278" s="14">
        <v>674</v>
      </c>
      <c r="E278" s="14">
        <v>200</v>
      </c>
      <c r="F278" s="14">
        <v>37</v>
      </c>
      <c r="G278" s="14">
        <v>17</v>
      </c>
      <c r="H278" s="14">
        <v>87</v>
      </c>
      <c r="I278" s="14">
        <v>20</v>
      </c>
      <c r="J278" s="14">
        <v>4</v>
      </c>
      <c r="K278" s="14">
        <v>35</v>
      </c>
      <c r="L278" s="14">
        <v>104</v>
      </c>
      <c r="M278" s="14">
        <v>213</v>
      </c>
      <c r="N278" s="14">
        <v>2213</v>
      </c>
      <c r="O278" s="19">
        <f t="shared" si="10"/>
        <v>124</v>
      </c>
      <c r="P278" s="21">
        <f t="shared" si="11"/>
        <v>6.5852363250132768</v>
      </c>
    </row>
    <row r="279" spans="1:16" ht="12.5" x14ac:dyDescent="0.25">
      <c r="A279" s="23">
        <v>275</v>
      </c>
      <c r="B279" s="14" t="s">
        <v>384</v>
      </c>
      <c r="C279" s="14">
        <v>867</v>
      </c>
      <c r="D279" s="14">
        <v>1794</v>
      </c>
      <c r="E279" s="14">
        <v>614</v>
      </c>
      <c r="F279" s="14">
        <v>54</v>
      </c>
      <c r="G279" s="14">
        <v>9</v>
      </c>
      <c r="H279" s="14">
        <v>153</v>
      </c>
      <c r="I279" s="14">
        <v>16</v>
      </c>
      <c r="J279" s="14">
        <v>7</v>
      </c>
      <c r="K279" s="14">
        <v>25</v>
      </c>
      <c r="L279" s="14">
        <v>194</v>
      </c>
      <c r="M279" s="14">
        <v>213</v>
      </c>
      <c r="N279" s="14">
        <v>3936</v>
      </c>
      <c r="O279" s="19">
        <f t="shared" ref="O279:O342" si="12">SUM(F279,H279)</f>
        <v>207</v>
      </c>
      <c r="P279" s="21">
        <f t="shared" ref="P279:P342" si="13">O279/SUM(C279:K279)*100</f>
        <v>5.849109918055948</v>
      </c>
    </row>
    <row r="280" spans="1:16" ht="12.5" x14ac:dyDescent="0.25">
      <c r="A280" s="23">
        <v>276</v>
      </c>
      <c r="B280" s="14" t="s">
        <v>627</v>
      </c>
      <c r="C280" s="14">
        <v>1268</v>
      </c>
      <c r="D280" s="14">
        <v>910</v>
      </c>
      <c r="E280" s="14">
        <v>386</v>
      </c>
      <c r="F280" s="14">
        <v>86</v>
      </c>
      <c r="G280" s="14">
        <v>29</v>
      </c>
      <c r="H280" s="14">
        <v>164</v>
      </c>
      <c r="I280" s="14">
        <v>37</v>
      </c>
      <c r="J280" s="14">
        <v>9</v>
      </c>
      <c r="K280" s="14">
        <v>49</v>
      </c>
      <c r="L280" s="14">
        <v>180</v>
      </c>
      <c r="M280" s="14">
        <v>272</v>
      </c>
      <c r="N280" s="14">
        <v>3385</v>
      </c>
      <c r="O280" s="19">
        <f t="shared" si="12"/>
        <v>250</v>
      </c>
      <c r="P280" s="21">
        <f t="shared" si="13"/>
        <v>8.509189925119129</v>
      </c>
    </row>
    <row r="281" spans="1:16" ht="12.5" x14ac:dyDescent="0.25">
      <c r="A281" s="23">
        <v>277</v>
      </c>
      <c r="B281" s="14" t="s">
        <v>628</v>
      </c>
      <c r="C281" s="14">
        <v>1175</v>
      </c>
      <c r="D281" s="14">
        <v>1042</v>
      </c>
      <c r="E281" s="14">
        <v>364</v>
      </c>
      <c r="F281" s="14">
        <v>68</v>
      </c>
      <c r="G281" s="14">
        <v>29</v>
      </c>
      <c r="H281" s="14">
        <v>133</v>
      </c>
      <c r="I281" s="14">
        <v>10</v>
      </c>
      <c r="J281" s="14">
        <v>5</v>
      </c>
      <c r="K281" s="14">
        <v>48</v>
      </c>
      <c r="L281" s="14">
        <v>147</v>
      </c>
      <c r="M281" s="14">
        <v>335</v>
      </c>
      <c r="N281" s="14">
        <v>3345</v>
      </c>
      <c r="O281" s="19">
        <f t="shared" si="12"/>
        <v>201</v>
      </c>
      <c r="P281" s="21">
        <f t="shared" si="13"/>
        <v>6.9937369519832977</v>
      </c>
    </row>
    <row r="282" spans="1:16" ht="12.5" x14ac:dyDescent="0.25">
      <c r="A282" s="23">
        <v>278</v>
      </c>
      <c r="B282" s="14" t="s">
        <v>629</v>
      </c>
      <c r="C282" s="14">
        <v>368</v>
      </c>
      <c r="D282" s="14">
        <v>157</v>
      </c>
      <c r="E282" s="14">
        <v>161</v>
      </c>
      <c r="F282" s="14">
        <v>0</v>
      </c>
      <c r="G282" s="14">
        <v>27</v>
      </c>
      <c r="H282" s="14">
        <v>19</v>
      </c>
      <c r="I282" s="14">
        <v>0</v>
      </c>
      <c r="J282" s="14">
        <v>4</v>
      </c>
      <c r="K282" s="14">
        <v>4</v>
      </c>
      <c r="L282" s="14">
        <v>18</v>
      </c>
      <c r="M282" s="14">
        <v>53</v>
      </c>
      <c r="N282" s="14">
        <v>818</v>
      </c>
      <c r="O282" s="19">
        <f t="shared" si="12"/>
        <v>19</v>
      </c>
      <c r="P282" s="21">
        <f t="shared" si="13"/>
        <v>2.5675675675675675</v>
      </c>
    </row>
    <row r="283" spans="1:16" ht="12.5" x14ac:dyDescent="0.25">
      <c r="A283" s="23">
        <v>279</v>
      </c>
      <c r="B283" s="14" t="s">
        <v>630</v>
      </c>
      <c r="C283" s="14">
        <v>586</v>
      </c>
      <c r="D283" s="14">
        <v>254</v>
      </c>
      <c r="E283" s="14">
        <v>211</v>
      </c>
      <c r="F283" s="14">
        <v>3</v>
      </c>
      <c r="G283" s="14">
        <v>15</v>
      </c>
      <c r="H283" s="14">
        <v>47</v>
      </c>
      <c r="I283" s="14">
        <v>9</v>
      </c>
      <c r="J283" s="14">
        <v>4</v>
      </c>
      <c r="K283" s="14">
        <v>16</v>
      </c>
      <c r="L283" s="14">
        <v>41</v>
      </c>
      <c r="M283" s="14">
        <v>167</v>
      </c>
      <c r="N283" s="14">
        <v>1361</v>
      </c>
      <c r="O283" s="19">
        <f t="shared" si="12"/>
        <v>50</v>
      </c>
      <c r="P283" s="21">
        <f t="shared" si="13"/>
        <v>4.3668122270742353</v>
      </c>
    </row>
    <row r="284" spans="1:16" ht="12.5" x14ac:dyDescent="0.25">
      <c r="A284" s="23">
        <v>280</v>
      </c>
      <c r="B284" s="14" t="s">
        <v>631</v>
      </c>
      <c r="C284" s="14">
        <v>1085</v>
      </c>
      <c r="D284" s="14">
        <v>418</v>
      </c>
      <c r="E284" s="14">
        <v>304</v>
      </c>
      <c r="F284" s="14">
        <v>119</v>
      </c>
      <c r="G284" s="14">
        <v>18</v>
      </c>
      <c r="H284" s="14">
        <v>118</v>
      </c>
      <c r="I284" s="14">
        <v>36</v>
      </c>
      <c r="J284" s="14">
        <v>6</v>
      </c>
      <c r="K284" s="14">
        <v>39</v>
      </c>
      <c r="L284" s="14">
        <v>254</v>
      </c>
      <c r="M284" s="14">
        <v>731</v>
      </c>
      <c r="N284" s="14">
        <v>3119</v>
      </c>
      <c r="O284" s="19">
        <f t="shared" si="12"/>
        <v>237</v>
      </c>
      <c r="P284" s="21">
        <f t="shared" si="13"/>
        <v>11.059262715818946</v>
      </c>
    </row>
    <row r="285" spans="1:16" ht="12.5" x14ac:dyDescent="0.25">
      <c r="A285" s="23">
        <v>281</v>
      </c>
      <c r="B285" s="14" t="s">
        <v>385</v>
      </c>
      <c r="C285" s="14">
        <v>3097</v>
      </c>
      <c r="D285" s="14">
        <v>2403</v>
      </c>
      <c r="E285" s="14">
        <v>1613</v>
      </c>
      <c r="F285" s="14">
        <v>82</v>
      </c>
      <c r="G285" s="14">
        <v>35</v>
      </c>
      <c r="H285" s="14">
        <v>353</v>
      </c>
      <c r="I285" s="14">
        <v>94</v>
      </c>
      <c r="J285" s="14">
        <v>14</v>
      </c>
      <c r="K285" s="14">
        <v>102</v>
      </c>
      <c r="L285" s="14">
        <v>487</v>
      </c>
      <c r="M285" s="14">
        <v>468</v>
      </c>
      <c r="N285" s="14">
        <v>8740</v>
      </c>
      <c r="O285" s="19">
        <f t="shared" si="12"/>
        <v>435</v>
      </c>
      <c r="P285" s="21">
        <f t="shared" si="13"/>
        <v>5.5819325035288081</v>
      </c>
    </row>
    <row r="286" spans="1:16" ht="12.5" x14ac:dyDescent="0.25">
      <c r="A286" s="23">
        <v>282</v>
      </c>
      <c r="B286" s="14" t="s">
        <v>386</v>
      </c>
      <c r="C286" s="14">
        <v>229</v>
      </c>
      <c r="D286" s="14">
        <v>500</v>
      </c>
      <c r="E286" s="14">
        <v>73</v>
      </c>
      <c r="F286" s="14">
        <v>8</v>
      </c>
      <c r="G286" s="14">
        <v>0</v>
      </c>
      <c r="H286" s="14">
        <v>40</v>
      </c>
      <c r="I286" s="14">
        <v>4</v>
      </c>
      <c r="J286" s="14">
        <v>0</v>
      </c>
      <c r="K286" s="14">
        <v>19</v>
      </c>
      <c r="L286" s="14">
        <v>67</v>
      </c>
      <c r="M286" s="14">
        <v>75</v>
      </c>
      <c r="N286" s="14">
        <v>1021</v>
      </c>
      <c r="O286" s="19">
        <f t="shared" si="12"/>
        <v>48</v>
      </c>
      <c r="P286" s="21">
        <f t="shared" si="13"/>
        <v>5.4982817869415808</v>
      </c>
    </row>
    <row r="287" spans="1:16" ht="12.5" x14ac:dyDescent="0.25">
      <c r="A287" s="23">
        <v>283</v>
      </c>
      <c r="B287" s="14" t="s">
        <v>387</v>
      </c>
      <c r="C287" s="14">
        <v>2575</v>
      </c>
      <c r="D287" s="14">
        <v>4296</v>
      </c>
      <c r="E287" s="14">
        <v>1028</v>
      </c>
      <c r="F287" s="14">
        <v>51</v>
      </c>
      <c r="G287" s="14">
        <v>11</v>
      </c>
      <c r="H287" s="14">
        <v>288</v>
      </c>
      <c r="I287" s="14">
        <v>136</v>
      </c>
      <c r="J287" s="14">
        <v>9</v>
      </c>
      <c r="K287" s="14">
        <v>84</v>
      </c>
      <c r="L287" s="14">
        <v>293</v>
      </c>
      <c r="M287" s="14">
        <v>310</v>
      </c>
      <c r="N287" s="14">
        <v>9084</v>
      </c>
      <c r="O287" s="19">
        <f t="shared" si="12"/>
        <v>339</v>
      </c>
      <c r="P287" s="21">
        <f t="shared" si="13"/>
        <v>3.9985845718329798</v>
      </c>
    </row>
    <row r="288" spans="1:16" ht="12.5" x14ac:dyDescent="0.25">
      <c r="A288" s="23">
        <v>284</v>
      </c>
      <c r="B288" s="14" t="s">
        <v>632</v>
      </c>
      <c r="C288" s="14">
        <v>1949</v>
      </c>
      <c r="D288" s="14">
        <v>2905</v>
      </c>
      <c r="E288" s="14">
        <v>1037</v>
      </c>
      <c r="F288" s="14">
        <v>28</v>
      </c>
      <c r="G288" s="14">
        <v>43</v>
      </c>
      <c r="H288" s="14">
        <v>221</v>
      </c>
      <c r="I288" s="14">
        <v>39</v>
      </c>
      <c r="J288" s="14">
        <v>11</v>
      </c>
      <c r="K288" s="14">
        <v>86</v>
      </c>
      <c r="L288" s="14">
        <v>226</v>
      </c>
      <c r="M288" s="14">
        <v>304</v>
      </c>
      <c r="N288" s="14">
        <v>6839</v>
      </c>
      <c r="O288" s="19">
        <f t="shared" si="12"/>
        <v>249</v>
      </c>
      <c r="P288" s="21">
        <f t="shared" si="13"/>
        <v>3.9404969140686816</v>
      </c>
    </row>
    <row r="289" spans="1:16" ht="12.5" x14ac:dyDescent="0.25">
      <c r="A289" s="23">
        <v>285</v>
      </c>
      <c r="B289" s="14" t="s">
        <v>388</v>
      </c>
      <c r="C289" s="14">
        <v>386</v>
      </c>
      <c r="D289" s="14">
        <v>453</v>
      </c>
      <c r="E289" s="14">
        <v>646</v>
      </c>
      <c r="F289" s="14">
        <v>43</v>
      </c>
      <c r="G289" s="14">
        <v>0</v>
      </c>
      <c r="H289" s="14">
        <v>130</v>
      </c>
      <c r="I289" s="14">
        <v>30</v>
      </c>
      <c r="J289" s="14">
        <v>3</v>
      </c>
      <c r="K289" s="14">
        <v>18</v>
      </c>
      <c r="L289" s="14">
        <v>162</v>
      </c>
      <c r="M289" s="14">
        <v>274</v>
      </c>
      <c r="N289" s="14">
        <v>2145</v>
      </c>
      <c r="O289" s="19">
        <f t="shared" si="12"/>
        <v>173</v>
      </c>
      <c r="P289" s="21">
        <f t="shared" si="13"/>
        <v>10.122878876535985</v>
      </c>
    </row>
    <row r="290" spans="1:16" ht="12.5" x14ac:dyDescent="0.25">
      <c r="A290" s="23">
        <v>286</v>
      </c>
      <c r="B290" s="14" t="s">
        <v>633</v>
      </c>
      <c r="C290" s="14">
        <v>1078</v>
      </c>
      <c r="D290" s="14">
        <v>724</v>
      </c>
      <c r="E290" s="14">
        <v>318</v>
      </c>
      <c r="F290" s="14">
        <v>46</v>
      </c>
      <c r="G290" s="14">
        <v>34</v>
      </c>
      <c r="H290" s="14">
        <v>112</v>
      </c>
      <c r="I290" s="14">
        <v>32</v>
      </c>
      <c r="J290" s="14">
        <v>7</v>
      </c>
      <c r="K290" s="14">
        <v>42</v>
      </c>
      <c r="L290" s="14">
        <v>130</v>
      </c>
      <c r="M290" s="14">
        <v>224</v>
      </c>
      <c r="N290" s="14">
        <v>2757</v>
      </c>
      <c r="O290" s="19">
        <f t="shared" si="12"/>
        <v>158</v>
      </c>
      <c r="P290" s="21">
        <f t="shared" si="13"/>
        <v>6.6025908900961134</v>
      </c>
    </row>
    <row r="291" spans="1:16" ht="12.5" x14ac:dyDescent="0.25">
      <c r="A291" s="23">
        <v>287</v>
      </c>
      <c r="B291" s="14" t="s">
        <v>634</v>
      </c>
      <c r="C291" s="14">
        <v>1890</v>
      </c>
      <c r="D291" s="14">
        <v>2095</v>
      </c>
      <c r="E291" s="14">
        <v>637</v>
      </c>
      <c r="F291" s="14">
        <v>27</v>
      </c>
      <c r="G291" s="14">
        <v>14</v>
      </c>
      <c r="H291" s="14">
        <v>196</v>
      </c>
      <c r="I291" s="14">
        <v>37</v>
      </c>
      <c r="J291" s="14">
        <v>9</v>
      </c>
      <c r="K291" s="14">
        <v>78</v>
      </c>
      <c r="L291" s="14">
        <v>176</v>
      </c>
      <c r="M291" s="14">
        <v>253</v>
      </c>
      <c r="N291" s="14">
        <v>5404</v>
      </c>
      <c r="O291" s="19">
        <f t="shared" si="12"/>
        <v>223</v>
      </c>
      <c r="P291" s="21">
        <f t="shared" si="13"/>
        <v>4.4752157334938794</v>
      </c>
    </row>
    <row r="292" spans="1:16" ht="12.5" x14ac:dyDescent="0.25">
      <c r="A292" s="23">
        <v>288</v>
      </c>
      <c r="B292" s="14" t="s">
        <v>389</v>
      </c>
      <c r="C292" s="14">
        <v>2183</v>
      </c>
      <c r="D292" s="14">
        <v>2921</v>
      </c>
      <c r="E292" s="14">
        <v>841</v>
      </c>
      <c r="F292" s="14">
        <v>103</v>
      </c>
      <c r="G292" s="14">
        <v>33</v>
      </c>
      <c r="H292" s="14">
        <v>209</v>
      </c>
      <c r="I292" s="14">
        <v>54</v>
      </c>
      <c r="J292" s="14">
        <v>9</v>
      </c>
      <c r="K292" s="14">
        <v>157</v>
      </c>
      <c r="L292" s="14">
        <v>231</v>
      </c>
      <c r="M292" s="14">
        <v>361</v>
      </c>
      <c r="N292" s="14">
        <v>7108</v>
      </c>
      <c r="O292" s="19">
        <f t="shared" si="12"/>
        <v>312</v>
      </c>
      <c r="P292" s="21">
        <f t="shared" si="13"/>
        <v>4.7926267281105996</v>
      </c>
    </row>
    <row r="293" spans="1:16" ht="12.5" x14ac:dyDescent="0.25">
      <c r="A293" s="23">
        <v>289</v>
      </c>
      <c r="B293" s="14" t="s">
        <v>635</v>
      </c>
      <c r="C293" s="14">
        <v>101</v>
      </c>
      <c r="D293" s="14">
        <v>63</v>
      </c>
      <c r="E293" s="14">
        <v>4</v>
      </c>
      <c r="F293" s="14">
        <v>11</v>
      </c>
      <c r="G293" s="14">
        <v>0</v>
      </c>
      <c r="H293" s="14">
        <v>17</v>
      </c>
      <c r="I293" s="14">
        <v>3</v>
      </c>
      <c r="J293" s="14">
        <v>0</v>
      </c>
      <c r="K293" s="14">
        <v>13</v>
      </c>
      <c r="L293" s="14">
        <v>21</v>
      </c>
      <c r="M293" s="14">
        <v>49</v>
      </c>
      <c r="N293" s="14">
        <v>283</v>
      </c>
      <c r="O293" s="19">
        <f t="shared" si="12"/>
        <v>28</v>
      </c>
      <c r="P293" s="21">
        <f t="shared" si="13"/>
        <v>13.20754716981132</v>
      </c>
    </row>
    <row r="294" spans="1:16" ht="12.5" x14ac:dyDescent="0.25">
      <c r="A294" s="23">
        <v>290</v>
      </c>
      <c r="B294" s="14" t="s">
        <v>636</v>
      </c>
      <c r="C294" s="14">
        <v>142</v>
      </c>
      <c r="D294" s="14">
        <v>99</v>
      </c>
      <c r="E294" s="14">
        <v>5</v>
      </c>
      <c r="F294" s="14">
        <v>0</v>
      </c>
      <c r="G294" s="14">
        <v>10</v>
      </c>
      <c r="H294" s="14">
        <v>34</v>
      </c>
      <c r="I294" s="14">
        <v>3</v>
      </c>
      <c r="J294" s="14">
        <v>0</v>
      </c>
      <c r="K294" s="14">
        <v>14</v>
      </c>
      <c r="L294" s="14">
        <v>33</v>
      </c>
      <c r="M294" s="14">
        <v>28</v>
      </c>
      <c r="N294" s="14">
        <v>371</v>
      </c>
      <c r="O294" s="19">
        <f t="shared" si="12"/>
        <v>34</v>
      </c>
      <c r="P294" s="21">
        <f t="shared" si="13"/>
        <v>11.074918566775244</v>
      </c>
    </row>
    <row r="295" spans="1:16" ht="12.5" x14ac:dyDescent="0.25">
      <c r="A295" s="23">
        <v>291</v>
      </c>
      <c r="B295" s="14" t="s">
        <v>637</v>
      </c>
      <c r="C295" s="14">
        <v>385</v>
      </c>
      <c r="D295" s="14">
        <v>370</v>
      </c>
      <c r="E295" s="14">
        <v>298</v>
      </c>
      <c r="F295" s="14">
        <v>167</v>
      </c>
      <c r="G295" s="14">
        <v>5</v>
      </c>
      <c r="H295" s="14">
        <v>119</v>
      </c>
      <c r="I295" s="14">
        <v>4</v>
      </c>
      <c r="J295" s="14">
        <v>0</v>
      </c>
      <c r="K295" s="14">
        <v>11</v>
      </c>
      <c r="L295" s="14">
        <v>150</v>
      </c>
      <c r="M295" s="14">
        <v>122</v>
      </c>
      <c r="N295" s="14">
        <v>1633</v>
      </c>
      <c r="O295" s="19">
        <f t="shared" si="12"/>
        <v>286</v>
      </c>
      <c r="P295" s="21">
        <f t="shared" si="13"/>
        <v>21.044885945548199</v>
      </c>
    </row>
    <row r="296" spans="1:16" ht="12.5" x14ac:dyDescent="0.25">
      <c r="A296" s="23">
        <v>292</v>
      </c>
      <c r="B296" s="14" t="s">
        <v>638</v>
      </c>
      <c r="C296" s="14">
        <v>340</v>
      </c>
      <c r="D296" s="14">
        <v>115</v>
      </c>
      <c r="E296" s="14">
        <v>54</v>
      </c>
      <c r="F296" s="14">
        <v>0</v>
      </c>
      <c r="G296" s="14">
        <v>10</v>
      </c>
      <c r="H296" s="14">
        <v>61</v>
      </c>
      <c r="I296" s="14">
        <v>9</v>
      </c>
      <c r="J296" s="14">
        <v>0</v>
      </c>
      <c r="K296" s="14">
        <v>33</v>
      </c>
      <c r="L296" s="14">
        <v>39</v>
      </c>
      <c r="M296" s="14">
        <v>1109</v>
      </c>
      <c r="N296" s="14">
        <v>1770</v>
      </c>
      <c r="O296" s="19">
        <f t="shared" si="12"/>
        <v>61</v>
      </c>
      <c r="P296" s="21">
        <f t="shared" si="13"/>
        <v>9.8070739549839239</v>
      </c>
    </row>
    <row r="297" spans="1:16" ht="12.5" x14ac:dyDescent="0.25">
      <c r="A297" s="23">
        <v>293</v>
      </c>
      <c r="B297" s="14" t="s">
        <v>639</v>
      </c>
      <c r="C297" s="14">
        <v>321</v>
      </c>
      <c r="D297" s="14">
        <v>458</v>
      </c>
      <c r="E297" s="14">
        <v>91</v>
      </c>
      <c r="F297" s="14">
        <v>7</v>
      </c>
      <c r="G297" s="14">
        <v>7</v>
      </c>
      <c r="H297" s="14">
        <v>21</v>
      </c>
      <c r="I297" s="14">
        <v>3</v>
      </c>
      <c r="J297" s="14">
        <v>0</v>
      </c>
      <c r="K297" s="14">
        <v>6</v>
      </c>
      <c r="L297" s="14">
        <v>36</v>
      </c>
      <c r="M297" s="14">
        <v>46</v>
      </c>
      <c r="N297" s="14">
        <v>996</v>
      </c>
      <c r="O297" s="19">
        <f t="shared" si="12"/>
        <v>28</v>
      </c>
      <c r="P297" s="21">
        <f t="shared" si="13"/>
        <v>3.0634573304157549</v>
      </c>
    </row>
    <row r="298" spans="1:16" ht="12.5" x14ac:dyDescent="0.25">
      <c r="A298" s="23">
        <v>294</v>
      </c>
      <c r="B298" s="14" t="s">
        <v>640</v>
      </c>
      <c r="C298" s="14">
        <v>232</v>
      </c>
      <c r="D298" s="14">
        <v>187</v>
      </c>
      <c r="E298" s="14">
        <v>57</v>
      </c>
      <c r="F298" s="14">
        <v>9</v>
      </c>
      <c r="G298" s="14">
        <v>3</v>
      </c>
      <c r="H298" s="14">
        <v>21</v>
      </c>
      <c r="I298" s="14">
        <v>5</v>
      </c>
      <c r="J298" s="14">
        <v>0</v>
      </c>
      <c r="K298" s="14">
        <v>14</v>
      </c>
      <c r="L298" s="14">
        <v>45</v>
      </c>
      <c r="M298" s="14">
        <v>48</v>
      </c>
      <c r="N298" s="14">
        <v>615</v>
      </c>
      <c r="O298" s="19">
        <f t="shared" si="12"/>
        <v>30</v>
      </c>
      <c r="P298" s="21">
        <f t="shared" si="13"/>
        <v>5.6818181818181817</v>
      </c>
    </row>
    <row r="299" spans="1:16" ht="12.5" x14ac:dyDescent="0.25">
      <c r="A299" s="23">
        <v>295</v>
      </c>
      <c r="B299" s="14" t="s">
        <v>390</v>
      </c>
      <c r="C299" s="14">
        <v>456</v>
      </c>
      <c r="D299" s="14">
        <v>1431</v>
      </c>
      <c r="E299" s="14">
        <v>372</v>
      </c>
      <c r="F299" s="14">
        <v>5</v>
      </c>
      <c r="G299" s="14">
        <v>31</v>
      </c>
      <c r="H299" s="14">
        <v>77</v>
      </c>
      <c r="I299" s="14">
        <v>11</v>
      </c>
      <c r="J299" s="14">
        <v>8</v>
      </c>
      <c r="K299" s="14">
        <v>11</v>
      </c>
      <c r="L299" s="14">
        <v>110</v>
      </c>
      <c r="M299" s="14">
        <v>65</v>
      </c>
      <c r="N299" s="14">
        <v>2575</v>
      </c>
      <c r="O299" s="19">
        <f t="shared" si="12"/>
        <v>82</v>
      </c>
      <c r="P299" s="21">
        <f t="shared" si="13"/>
        <v>3.413821815154038</v>
      </c>
    </row>
    <row r="300" spans="1:16" ht="12.5" x14ac:dyDescent="0.25">
      <c r="A300" s="23">
        <v>296</v>
      </c>
      <c r="B300" s="14" t="s">
        <v>391</v>
      </c>
      <c r="C300" s="14">
        <v>785</v>
      </c>
      <c r="D300" s="14">
        <v>1099</v>
      </c>
      <c r="E300" s="14">
        <v>114</v>
      </c>
      <c r="F300" s="14">
        <v>18</v>
      </c>
      <c r="G300" s="14">
        <v>0</v>
      </c>
      <c r="H300" s="14">
        <v>22</v>
      </c>
      <c r="I300" s="14">
        <v>0</v>
      </c>
      <c r="J300" s="14">
        <v>0</v>
      </c>
      <c r="K300" s="14">
        <v>15</v>
      </c>
      <c r="L300" s="14">
        <v>59</v>
      </c>
      <c r="M300" s="14">
        <v>64</v>
      </c>
      <c r="N300" s="14">
        <v>2178</v>
      </c>
      <c r="O300" s="19">
        <f t="shared" si="12"/>
        <v>40</v>
      </c>
      <c r="P300" s="21">
        <f t="shared" si="13"/>
        <v>1.948368241597662</v>
      </c>
    </row>
    <row r="301" spans="1:16" ht="12.5" x14ac:dyDescent="0.25">
      <c r="A301" s="23">
        <v>297</v>
      </c>
      <c r="B301" s="14" t="s">
        <v>392</v>
      </c>
      <c r="C301" s="14">
        <v>1438</v>
      </c>
      <c r="D301" s="14">
        <v>1389</v>
      </c>
      <c r="E301" s="14">
        <v>643</v>
      </c>
      <c r="F301" s="14">
        <v>60</v>
      </c>
      <c r="G301" s="14">
        <v>33</v>
      </c>
      <c r="H301" s="14">
        <v>125</v>
      </c>
      <c r="I301" s="14">
        <v>24</v>
      </c>
      <c r="J301" s="14">
        <v>0</v>
      </c>
      <c r="K301" s="14">
        <v>115</v>
      </c>
      <c r="L301" s="14">
        <v>102</v>
      </c>
      <c r="M301" s="14">
        <v>316</v>
      </c>
      <c r="N301" s="14">
        <v>4244</v>
      </c>
      <c r="O301" s="19">
        <f t="shared" si="12"/>
        <v>185</v>
      </c>
      <c r="P301" s="21">
        <f t="shared" si="13"/>
        <v>4.8340736869610668</v>
      </c>
    </row>
    <row r="302" spans="1:16" ht="12.5" x14ac:dyDescent="0.25">
      <c r="A302" s="23">
        <v>298</v>
      </c>
      <c r="B302" s="14" t="s">
        <v>393</v>
      </c>
      <c r="C302" s="14">
        <v>366</v>
      </c>
      <c r="D302" s="14">
        <v>1050</v>
      </c>
      <c r="E302" s="14">
        <v>350</v>
      </c>
      <c r="F302" s="14">
        <v>9</v>
      </c>
      <c r="G302" s="14">
        <v>45</v>
      </c>
      <c r="H302" s="14">
        <v>52</v>
      </c>
      <c r="I302" s="14">
        <v>8</v>
      </c>
      <c r="J302" s="14">
        <v>4</v>
      </c>
      <c r="K302" s="14">
        <v>25</v>
      </c>
      <c r="L302" s="14">
        <v>76</v>
      </c>
      <c r="M302" s="14">
        <v>76</v>
      </c>
      <c r="N302" s="14">
        <v>2058</v>
      </c>
      <c r="O302" s="19">
        <f t="shared" si="12"/>
        <v>61</v>
      </c>
      <c r="P302" s="21">
        <f t="shared" si="13"/>
        <v>3.1953902566788894</v>
      </c>
    </row>
    <row r="303" spans="1:16" ht="12.5" x14ac:dyDescent="0.25">
      <c r="A303" s="23">
        <v>299</v>
      </c>
      <c r="B303" s="14" t="s">
        <v>641</v>
      </c>
      <c r="C303" s="14">
        <v>851</v>
      </c>
      <c r="D303" s="14">
        <v>764</v>
      </c>
      <c r="E303" s="14">
        <v>288</v>
      </c>
      <c r="F303" s="14">
        <v>65</v>
      </c>
      <c r="G303" s="14">
        <v>3</v>
      </c>
      <c r="H303" s="14">
        <v>89</v>
      </c>
      <c r="I303" s="14">
        <v>12</v>
      </c>
      <c r="J303" s="14">
        <v>3</v>
      </c>
      <c r="K303" s="14">
        <v>39</v>
      </c>
      <c r="L303" s="14">
        <v>129</v>
      </c>
      <c r="M303" s="14">
        <v>206</v>
      </c>
      <c r="N303" s="14">
        <v>2454</v>
      </c>
      <c r="O303" s="19">
        <f t="shared" si="12"/>
        <v>154</v>
      </c>
      <c r="P303" s="21">
        <f t="shared" si="13"/>
        <v>7.2847682119205297</v>
      </c>
    </row>
    <row r="304" spans="1:16" ht="12.5" x14ac:dyDescent="0.25">
      <c r="A304" s="23">
        <v>300</v>
      </c>
      <c r="B304" s="14" t="s">
        <v>394</v>
      </c>
      <c r="C304" s="14">
        <v>724</v>
      </c>
      <c r="D304" s="14">
        <v>1196</v>
      </c>
      <c r="E304" s="14">
        <v>1008</v>
      </c>
      <c r="F304" s="14">
        <v>275</v>
      </c>
      <c r="G304" s="14">
        <v>20</v>
      </c>
      <c r="H304" s="14">
        <v>186</v>
      </c>
      <c r="I304" s="14">
        <v>24</v>
      </c>
      <c r="J304" s="14">
        <v>9</v>
      </c>
      <c r="K304" s="14">
        <v>46</v>
      </c>
      <c r="L304" s="14">
        <v>219</v>
      </c>
      <c r="M304" s="14">
        <v>373</v>
      </c>
      <c r="N304" s="14">
        <v>4072</v>
      </c>
      <c r="O304" s="19">
        <f t="shared" si="12"/>
        <v>461</v>
      </c>
      <c r="P304" s="21">
        <f t="shared" si="13"/>
        <v>13.216743119266056</v>
      </c>
    </row>
    <row r="305" spans="1:16" ht="12.5" x14ac:dyDescent="0.25">
      <c r="A305" s="23">
        <v>301</v>
      </c>
      <c r="B305" s="14" t="s">
        <v>642</v>
      </c>
      <c r="C305" s="14">
        <v>445</v>
      </c>
      <c r="D305" s="14">
        <v>248</v>
      </c>
      <c r="E305" s="14">
        <v>33</v>
      </c>
      <c r="F305" s="14">
        <v>7</v>
      </c>
      <c r="G305" s="14">
        <v>6</v>
      </c>
      <c r="H305" s="14">
        <v>40</v>
      </c>
      <c r="I305" s="14">
        <v>0</v>
      </c>
      <c r="J305" s="14">
        <v>0</v>
      </c>
      <c r="K305" s="14">
        <v>16</v>
      </c>
      <c r="L305" s="14">
        <v>48</v>
      </c>
      <c r="M305" s="14">
        <v>189</v>
      </c>
      <c r="N305" s="14">
        <v>1038</v>
      </c>
      <c r="O305" s="19">
        <f t="shared" si="12"/>
        <v>47</v>
      </c>
      <c r="P305" s="21">
        <f t="shared" si="13"/>
        <v>5.9119496855345917</v>
      </c>
    </row>
    <row r="306" spans="1:16" ht="12.5" x14ac:dyDescent="0.25">
      <c r="A306" s="23">
        <v>302</v>
      </c>
      <c r="B306" s="14" t="s">
        <v>643</v>
      </c>
      <c r="C306" s="14">
        <v>313</v>
      </c>
      <c r="D306" s="14">
        <v>104</v>
      </c>
      <c r="E306" s="14">
        <v>22</v>
      </c>
      <c r="F306" s="14">
        <v>3</v>
      </c>
      <c r="G306" s="14">
        <v>10</v>
      </c>
      <c r="H306" s="14">
        <v>45</v>
      </c>
      <c r="I306" s="14">
        <v>17</v>
      </c>
      <c r="J306" s="14">
        <v>3</v>
      </c>
      <c r="K306" s="14">
        <v>16</v>
      </c>
      <c r="L306" s="14">
        <v>55</v>
      </c>
      <c r="M306" s="14">
        <v>237</v>
      </c>
      <c r="N306" s="14">
        <v>816</v>
      </c>
      <c r="O306" s="19">
        <f t="shared" si="12"/>
        <v>48</v>
      </c>
      <c r="P306" s="21">
        <f t="shared" si="13"/>
        <v>9.0056285178236397</v>
      </c>
    </row>
    <row r="307" spans="1:16" ht="12.5" x14ac:dyDescent="0.25">
      <c r="A307" s="23">
        <v>303</v>
      </c>
      <c r="B307" s="14" t="s">
        <v>395</v>
      </c>
      <c r="C307" s="14">
        <v>1699</v>
      </c>
      <c r="D307" s="14">
        <v>1138</v>
      </c>
      <c r="E307" s="14">
        <v>922</v>
      </c>
      <c r="F307" s="14">
        <v>17</v>
      </c>
      <c r="G307" s="14">
        <v>4</v>
      </c>
      <c r="H307" s="14">
        <v>132</v>
      </c>
      <c r="I307" s="14">
        <v>11</v>
      </c>
      <c r="J307" s="14">
        <v>3</v>
      </c>
      <c r="K307" s="14">
        <v>79</v>
      </c>
      <c r="L307" s="14">
        <v>139</v>
      </c>
      <c r="M307" s="14">
        <v>640</v>
      </c>
      <c r="N307" s="14">
        <v>4785</v>
      </c>
      <c r="O307" s="19">
        <f t="shared" si="12"/>
        <v>149</v>
      </c>
      <c r="P307" s="21">
        <f t="shared" si="13"/>
        <v>3.720349563046192</v>
      </c>
    </row>
    <row r="308" spans="1:16" ht="12.5" x14ac:dyDescent="0.25">
      <c r="A308" s="23">
        <v>304</v>
      </c>
      <c r="B308" s="14" t="s">
        <v>396</v>
      </c>
      <c r="C308" s="14">
        <v>2987</v>
      </c>
      <c r="D308" s="14">
        <v>2609</v>
      </c>
      <c r="E308" s="14">
        <v>2104</v>
      </c>
      <c r="F308" s="14">
        <v>59</v>
      </c>
      <c r="G308" s="14">
        <v>43</v>
      </c>
      <c r="H308" s="14">
        <v>369</v>
      </c>
      <c r="I308" s="14">
        <v>33</v>
      </c>
      <c r="J308" s="14">
        <v>5</v>
      </c>
      <c r="K308" s="14">
        <v>93</v>
      </c>
      <c r="L308" s="14">
        <v>285</v>
      </c>
      <c r="M308" s="14">
        <v>1442</v>
      </c>
      <c r="N308" s="14">
        <v>10024</v>
      </c>
      <c r="O308" s="19">
        <f t="shared" si="12"/>
        <v>428</v>
      </c>
      <c r="P308" s="21">
        <f t="shared" si="13"/>
        <v>5.1553842447602989</v>
      </c>
    </row>
    <row r="309" spans="1:16" ht="12.5" x14ac:dyDescent="0.25">
      <c r="A309" s="23">
        <v>305</v>
      </c>
      <c r="B309" s="14" t="s">
        <v>644</v>
      </c>
      <c r="C309" s="14">
        <v>349</v>
      </c>
      <c r="D309" s="14">
        <v>371</v>
      </c>
      <c r="E309" s="14">
        <v>267</v>
      </c>
      <c r="F309" s="14">
        <v>15</v>
      </c>
      <c r="G309" s="14">
        <v>11</v>
      </c>
      <c r="H309" s="14">
        <v>45</v>
      </c>
      <c r="I309" s="14">
        <v>3</v>
      </c>
      <c r="J309" s="14">
        <v>0</v>
      </c>
      <c r="K309" s="14">
        <v>0</v>
      </c>
      <c r="L309" s="14">
        <v>35</v>
      </c>
      <c r="M309" s="14">
        <v>89</v>
      </c>
      <c r="N309" s="14">
        <v>1183</v>
      </c>
      <c r="O309" s="19">
        <f t="shared" si="12"/>
        <v>60</v>
      </c>
      <c r="P309" s="21">
        <f t="shared" si="13"/>
        <v>5.6550424128180961</v>
      </c>
    </row>
    <row r="310" spans="1:16" ht="12.5" x14ac:dyDescent="0.25">
      <c r="A310" s="23">
        <v>306</v>
      </c>
      <c r="B310" s="14" t="s">
        <v>645</v>
      </c>
      <c r="C310" s="14">
        <v>289</v>
      </c>
      <c r="D310" s="14">
        <v>2365</v>
      </c>
      <c r="E310" s="14">
        <v>857</v>
      </c>
      <c r="F310" s="14">
        <v>3</v>
      </c>
      <c r="G310" s="14">
        <v>11</v>
      </c>
      <c r="H310" s="14">
        <v>96</v>
      </c>
      <c r="I310" s="14">
        <v>3</v>
      </c>
      <c r="J310" s="14">
        <v>7</v>
      </c>
      <c r="K310" s="14">
        <v>25</v>
      </c>
      <c r="L310" s="14">
        <v>189</v>
      </c>
      <c r="M310" s="14">
        <v>204</v>
      </c>
      <c r="N310" s="14">
        <v>4053</v>
      </c>
      <c r="O310" s="19">
        <f t="shared" si="12"/>
        <v>99</v>
      </c>
      <c r="P310" s="21">
        <f t="shared" si="13"/>
        <v>2.7078774617067833</v>
      </c>
    </row>
    <row r="311" spans="1:16" ht="12.5" x14ac:dyDescent="0.25">
      <c r="A311" s="23">
        <v>307</v>
      </c>
      <c r="B311" s="14" t="s">
        <v>646</v>
      </c>
      <c r="C311" s="14">
        <v>951</v>
      </c>
      <c r="D311" s="14">
        <v>676</v>
      </c>
      <c r="E311" s="14">
        <v>279</v>
      </c>
      <c r="F311" s="14">
        <v>55</v>
      </c>
      <c r="G311" s="14">
        <v>3</v>
      </c>
      <c r="H311" s="14">
        <v>106</v>
      </c>
      <c r="I311" s="14">
        <v>28</v>
      </c>
      <c r="J311" s="14">
        <v>0</v>
      </c>
      <c r="K311" s="14">
        <v>68</v>
      </c>
      <c r="L311" s="14">
        <v>139</v>
      </c>
      <c r="M311" s="14">
        <v>402</v>
      </c>
      <c r="N311" s="14">
        <v>2708</v>
      </c>
      <c r="O311" s="19">
        <f t="shared" si="12"/>
        <v>161</v>
      </c>
      <c r="P311" s="21">
        <f t="shared" si="13"/>
        <v>7.4330563250230837</v>
      </c>
    </row>
    <row r="312" spans="1:16" ht="12.5" x14ac:dyDescent="0.25">
      <c r="A312" s="23">
        <v>308</v>
      </c>
      <c r="B312" s="14" t="s">
        <v>140</v>
      </c>
      <c r="C312" s="14">
        <v>1304</v>
      </c>
      <c r="D312" s="14">
        <v>1742</v>
      </c>
      <c r="E312" s="14">
        <v>1660</v>
      </c>
      <c r="F312" s="14">
        <v>17</v>
      </c>
      <c r="G312" s="14">
        <v>10</v>
      </c>
      <c r="H312" s="14">
        <v>216</v>
      </c>
      <c r="I312" s="14">
        <v>28</v>
      </c>
      <c r="J312" s="14">
        <v>8</v>
      </c>
      <c r="K312" s="14">
        <v>66</v>
      </c>
      <c r="L312" s="14">
        <v>232</v>
      </c>
      <c r="M312" s="14">
        <v>758</v>
      </c>
      <c r="N312" s="14">
        <v>6032</v>
      </c>
      <c r="O312" s="19">
        <f t="shared" si="12"/>
        <v>233</v>
      </c>
      <c r="P312" s="21">
        <f t="shared" si="13"/>
        <v>4.6129479311027515</v>
      </c>
    </row>
    <row r="313" spans="1:16" ht="12.5" x14ac:dyDescent="0.25">
      <c r="A313" s="23">
        <v>309</v>
      </c>
      <c r="B313" s="14" t="s">
        <v>647</v>
      </c>
      <c r="C313" s="14">
        <v>272</v>
      </c>
      <c r="D313" s="14">
        <v>271</v>
      </c>
      <c r="E313" s="14">
        <v>159</v>
      </c>
      <c r="F313" s="14">
        <v>5</v>
      </c>
      <c r="G313" s="14">
        <v>13</v>
      </c>
      <c r="H313" s="14">
        <v>41</v>
      </c>
      <c r="I313" s="14">
        <v>7</v>
      </c>
      <c r="J313" s="14">
        <v>0</v>
      </c>
      <c r="K313" s="14">
        <v>176</v>
      </c>
      <c r="L313" s="14">
        <v>71</v>
      </c>
      <c r="M313" s="14">
        <v>95</v>
      </c>
      <c r="N313" s="14">
        <v>1105</v>
      </c>
      <c r="O313" s="19">
        <f t="shared" si="12"/>
        <v>46</v>
      </c>
      <c r="P313" s="21">
        <f t="shared" si="13"/>
        <v>4.8728813559322033</v>
      </c>
    </row>
    <row r="314" spans="1:16" ht="12.5" x14ac:dyDescent="0.25">
      <c r="A314" s="23">
        <v>310</v>
      </c>
      <c r="B314" s="14" t="s">
        <v>648</v>
      </c>
      <c r="C314" s="14">
        <v>1600</v>
      </c>
      <c r="D314" s="14">
        <v>883</v>
      </c>
      <c r="E314" s="14">
        <v>532</v>
      </c>
      <c r="F314" s="14">
        <v>134</v>
      </c>
      <c r="G314" s="14">
        <v>42</v>
      </c>
      <c r="H314" s="14">
        <v>260</v>
      </c>
      <c r="I314" s="14">
        <v>29</v>
      </c>
      <c r="J314" s="14">
        <v>12</v>
      </c>
      <c r="K314" s="14">
        <v>90</v>
      </c>
      <c r="L314" s="14">
        <v>263</v>
      </c>
      <c r="M314" s="14">
        <v>374</v>
      </c>
      <c r="N314" s="14">
        <v>4206</v>
      </c>
      <c r="O314" s="19">
        <f t="shared" si="12"/>
        <v>394</v>
      </c>
      <c r="P314" s="21">
        <f t="shared" si="13"/>
        <v>10.999441652707985</v>
      </c>
    </row>
    <row r="315" spans="1:16" ht="12.5" x14ac:dyDescent="0.25">
      <c r="A315" s="23">
        <v>311</v>
      </c>
      <c r="B315" s="14" t="s">
        <v>397</v>
      </c>
      <c r="C315" s="14">
        <v>734</v>
      </c>
      <c r="D315" s="14">
        <v>393</v>
      </c>
      <c r="E315" s="14">
        <v>140</v>
      </c>
      <c r="F315" s="14">
        <v>9</v>
      </c>
      <c r="G315" s="14">
        <v>0</v>
      </c>
      <c r="H315" s="14">
        <v>58</v>
      </c>
      <c r="I315" s="14">
        <v>3</v>
      </c>
      <c r="J315" s="14">
        <v>0</v>
      </c>
      <c r="K315" s="14">
        <v>31</v>
      </c>
      <c r="L315" s="14">
        <v>73</v>
      </c>
      <c r="M315" s="14">
        <v>702</v>
      </c>
      <c r="N315" s="14">
        <v>2137</v>
      </c>
      <c r="O315" s="19">
        <f t="shared" si="12"/>
        <v>67</v>
      </c>
      <c r="P315" s="21">
        <f t="shared" si="13"/>
        <v>4.89766081871345</v>
      </c>
    </row>
    <row r="316" spans="1:16" ht="12.5" x14ac:dyDescent="0.25">
      <c r="A316" s="23">
        <v>312</v>
      </c>
      <c r="B316" s="14" t="s">
        <v>398</v>
      </c>
      <c r="C316" s="14">
        <v>740</v>
      </c>
      <c r="D316" s="14">
        <v>801</v>
      </c>
      <c r="E316" s="14">
        <v>627</v>
      </c>
      <c r="F316" s="14">
        <v>28</v>
      </c>
      <c r="G316" s="14">
        <v>7</v>
      </c>
      <c r="H316" s="14">
        <v>100</v>
      </c>
      <c r="I316" s="14">
        <v>9</v>
      </c>
      <c r="J316" s="14">
        <v>4</v>
      </c>
      <c r="K316" s="14">
        <v>21</v>
      </c>
      <c r="L316" s="14">
        <v>68</v>
      </c>
      <c r="M316" s="14">
        <v>167</v>
      </c>
      <c r="N316" s="14">
        <v>2568</v>
      </c>
      <c r="O316" s="19">
        <f t="shared" si="12"/>
        <v>128</v>
      </c>
      <c r="P316" s="21">
        <f t="shared" si="13"/>
        <v>5.4771074026529742</v>
      </c>
    </row>
    <row r="317" spans="1:16" ht="12.5" x14ac:dyDescent="0.25">
      <c r="A317" s="23">
        <v>313</v>
      </c>
      <c r="B317" s="14" t="s">
        <v>399</v>
      </c>
      <c r="C317" s="14">
        <v>1137</v>
      </c>
      <c r="D317" s="14">
        <v>1642</v>
      </c>
      <c r="E317" s="14">
        <v>595</v>
      </c>
      <c r="F317" s="14">
        <v>328</v>
      </c>
      <c r="G317" s="14">
        <v>20</v>
      </c>
      <c r="H317" s="14">
        <v>260</v>
      </c>
      <c r="I317" s="14">
        <v>87</v>
      </c>
      <c r="J317" s="14">
        <v>15</v>
      </c>
      <c r="K317" s="14">
        <v>56</v>
      </c>
      <c r="L317" s="14">
        <v>405</v>
      </c>
      <c r="M317" s="14">
        <v>240</v>
      </c>
      <c r="N317" s="14">
        <v>4790</v>
      </c>
      <c r="O317" s="19">
        <f t="shared" si="12"/>
        <v>588</v>
      </c>
      <c r="P317" s="21">
        <f t="shared" si="13"/>
        <v>14.202898550724639</v>
      </c>
    </row>
    <row r="318" spans="1:16" ht="12.5" x14ac:dyDescent="0.25">
      <c r="A318" s="23">
        <v>314</v>
      </c>
      <c r="B318" s="14" t="s">
        <v>649</v>
      </c>
      <c r="C318" s="14">
        <v>147</v>
      </c>
      <c r="D318" s="14">
        <v>107</v>
      </c>
      <c r="E318" s="14">
        <v>23</v>
      </c>
      <c r="F318" s="14">
        <v>7</v>
      </c>
      <c r="G318" s="14">
        <v>0</v>
      </c>
      <c r="H318" s="14">
        <v>19</v>
      </c>
      <c r="I318" s="14">
        <v>8</v>
      </c>
      <c r="J318" s="14">
        <v>0</v>
      </c>
      <c r="K318" s="14">
        <v>0</v>
      </c>
      <c r="L318" s="14">
        <v>17</v>
      </c>
      <c r="M318" s="14">
        <v>45</v>
      </c>
      <c r="N318" s="14">
        <v>381</v>
      </c>
      <c r="O318" s="19">
        <f t="shared" si="12"/>
        <v>26</v>
      </c>
      <c r="P318" s="21">
        <f t="shared" si="13"/>
        <v>8.360128617363344</v>
      </c>
    </row>
    <row r="319" spans="1:16" ht="12.5" x14ac:dyDescent="0.25">
      <c r="A319" s="23">
        <v>315</v>
      </c>
      <c r="B319" s="14" t="s">
        <v>142</v>
      </c>
      <c r="C319" s="14">
        <v>3572</v>
      </c>
      <c r="D319" s="14">
        <v>3674</v>
      </c>
      <c r="E319" s="14">
        <v>17379</v>
      </c>
      <c r="F319" s="14">
        <v>47</v>
      </c>
      <c r="G319" s="14">
        <v>147</v>
      </c>
      <c r="H319" s="14">
        <v>1950</v>
      </c>
      <c r="I319" s="14">
        <v>322</v>
      </c>
      <c r="J319" s="14">
        <v>61</v>
      </c>
      <c r="K319" s="14">
        <v>579</v>
      </c>
      <c r="L319" s="14">
        <v>2599</v>
      </c>
      <c r="M319" s="14">
        <v>12302</v>
      </c>
      <c r="N319" s="14">
        <v>42630</v>
      </c>
      <c r="O319" s="19">
        <f t="shared" si="12"/>
        <v>1997</v>
      </c>
      <c r="P319" s="21">
        <f t="shared" si="13"/>
        <v>7.2013270347264786</v>
      </c>
    </row>
    <row r="320" spans="1:16" ht="12.5" x14ac:dyDescent="0.25">
      <c r="A320" s="23">
        <v>316</v>
      </c>
      <c r="B320" s="14" t="s">
        <v>400</v>
      </c>
      <c r="C320" s="14">
        <v>984</v>
      </c>
      <c r="D320" s="14">
        <v>898</v>
      </c>
      <c r="E320" s="14">
        <v>760</v>
      </c>
      <c r="F320" s="14">
        <v>90</v>
      </c>
      <c r="G320" s="14">
        <v>13</v>
      </c>
      <c r="H320" s="14">
        <v>145</v>
      </c>
      <c r="I320" s="14">
        <v>13</v>
      </c>
      <c r="J320" s="14">
        <v>7</v>
      </c>
      <c r="K320" s="14">
        <v>36</v>
      </c>
      <c r="L320" s="14">
        <v>320</v>
      </c>
      <c r="M320" s="14">
        <v>265</v>
      </c>
      <c r="N320" s="14">
        <v>3546</v>
      </c>
      <c r="O320" s="19">
        <f t="shared" si="12"/>
        <v>235</v>
      </c>
      <c r="P320" s="21">
        <f t="shared" si="13"/>
        <v>7.9769178547182618</v>
      </c>
    </row>
    <row r="321" spans="1:16" ht="12.5" x14ac:dyDescent="0.25">
      <c r="A321" s="23">
        <v>317</v>
      </c>
      <c r="B321" s="14" t="s">
        <v>401</v>
      </c>
      <c r="C321" s="14">
        <v>967</v>
      </c>
      <c r="D321" s="14">
        <v>1378</v>
      </c>
      <c r="E321" s="14">
        <v>983</v>
      </c>
      <c r="F321" s="14">
        <v>110</v>
      </c>
      <c r="G321" s="14">
        <v>38</v>
      </c>
      <c r="H321" s="14">
        <v>195</v>
      </c>
      <c r="I321" s="14">
        <v>29</v>
      </c>
      <c r="J321" s="14">
        <v>5</v>
      </c>
      <c r="K321" s="14">
        <v>36</v>
      </c>
      <c r="L321" s="14">
        <v>455</v>
      </c>
      <c r="M321" s="14">
        <v>286</v>
      </c>
      <c r="N321" s="14">
        <v>4484</v>
      </c>
      <c r="O321" s="19">
        <f t="shared" si="12"/>
        <v>305</v>
      </c>
      <c r="P321" s="21">
        <f t="shared" si="13"/>
        <v>8.1529002940390267</v>
      </c>
    </row>
    <row r="322" spans="1:16" ht="12.5" x14ac:dyDescent="0.25">
      <c r="A322" s="23">
        <v>318</v>
      </c>
      <c r="B322" s="14" t="s">
        <v>402</v>
      </c>
      <c r="C322" s="14">
        <v>877</v>
      </c>
      <c r="D322" s="14">
        <v>1317</v>
      </c>
      <c r="E322" s="14">
        <v>477</v>
      </c>
      <c r="F322" s="14">
        <v>32</v>
      </c>
      <c r="G322" s="14">
        <v>15</v>
      </c>
      <c r="H322" s="14">
        <v>149</v>
      </c>
      <c r="I322" s="14">
        <v>12</v>
      </c>
      <c r="J322" s="14">
        <v>7</v>
      </c>
      <c r="K322" s="14">
        <v>22</v>
      </c>
      <c r="L322" s="14">
        <v>213</v>
      </c>
      <c r="M322" s="14">
        <v>152</v>
      </c>
      <c r="N322" s="14">
        <v>3271</v>
      </c>
      <c r="O322" s="19">
        <f t="shared" si="12"/>
        <v>181</v>
      </c>
      <c r="P322" s="21">
        <f t="shared" si="13"/>
        <v>6.2242090784044013</v>
      </c>
    </row>
    <row r="323" spans="1:16" ht="12.5" x14ac:dyDescent="0.25">
      <c r="A323" s="23">
        <v>319</v>
      </c>
      <c r="B323" s="14" t="s">
        <v>403</v>
      </c>
      <c r="C323" s="14">
        <v>1799</v>
      </c>
      <c r="D323" s="14">
        <v>1917</v>
      </c>
      <c r="E323" s="14">
        <v>1494</v>
      </c>
      <c r="F323" s="14">
        <v>54</v>
      </c>
      <c r="G323" s="14">
        <v>36</v>
      </c>
      <c r="H323" s="14">
        <v>227</v>
      </c>
      <c r="I323" s="14">
        <v>16</v>
      </c>
      <c r="J323" s="14">
        <v>9</v>
      </c>
      <c r="K323" s="14">
        <v>75</v>
      </c>
      <c r="L323" s="14">
        <v>173</v>
      </c>
      <c r="M323" s="14">
        <v>565</v>
      </c>
      <c r="N323" s="14">
        <v>6348</v>
      </c>
      <c r="O323" s="19">
        <f t="shared" si="12"/>
        <v>281</v>
      </c>
      <c r="P323" s="21">
        <f t="shared" si="13"/>
        <v>4.9937799893371242</v>
      </c>
    </row>
    <row r="324" spans="1:16" ht="12.5" x14ac:dyDescent="0.25">
      <c r="A324" s="23">
        <v>320</v>
      </c>
      <c r="B324" s="14" t="s">
        <v>650</v>
      </c>
      <c r="C324" s="14">
        <v>344</v>
      </c>
      <c r="D324" s="14">
        <v>429</v>
      </c>
      <c r="E324" s="14">
        <v>83</v>
      </c>
      <c r="F324" s="14">
        <v>23</v>
      </c>
      <c r="G324" s="14">
        <v>11</v>
      </c>
      <c r="H324" s="14">
        <v>85</v>
      </c>
      <c r="I324" s="14">
        <v>22</v>
      </c>
      <c r="J324" s="14">
        <v>0</v>
      </c>
      <c r="K324" s="14">
        <v>23</v>
      </c>
      <c r="L324" s="14">
        <v>122</v>
      </c>
      <c r="M324" s="14">
        <v>118</v>
      </c>
      <c r="N324" s="14">
        <v>1263</v>
      </c>
      <c r="O324" s="19">
        <f t="shared" si="12"/>
        <v>108</v>
      </c>
      <c r="P324" s="21">
        <f t="shared" si="13"/>
        <v>10.588235294117647</v>
      </c>
    </row>
    <row r="325" spans="1:16" ht="12.5" x14ac:dyDescent="0.25">
      <c r="A325" s="23">
        <v>321</v>
      </c>
      <c r="B325" s="14" t="s">
        <v>404</v>
      </c>
      <c r="C325" s="14">
        <v>1073</v>
      </c>
      <c r="D325" s="14">
        <v>4149</v>
      </c>
      <c r="E325" s="14">
        <v>1777</v>
      </c>
      <c r="F325" s="14">
        <v>15</v>
      </c>
      <c r="G325" s="14">
        <v>43</v>
      </c>
      <c r="H325" s="14">
        <v>190</v>
      </c>
      <c r="I325" s="14">
        <v>32</v>
      </c>
      <c r="J325" s="14">
        <v>9</v>
      </c>
      <c r="K325" s="14">
        <v>166</v>
      </c>
      <c r="L325" s="14">
        <v>280</v>
      </c>
      <c r="M325" s="14">
        <v>351</v>
      </c>
      <c r="N325" s="14">
        <v>8091</v>
      </c>
      <c r="O325" s="19">
        <f t="shared" si="12"/>
        <v>205</v>
      </c>
      <c r="P325" s="21">
        <f t="shared" si="13"/>
        <v>2.7502012342366511</v>
      </c>
    </row>
    <row r="326" spans="1:16" ht="12.5" x14ac:dyDescent="0.25">
      <c r="A326" s="23">
        <v>322</v>
      </c>
      <c r="B326" s="14" t="s">
        <v>405</v>
      </c>
      <c r="C326" s="14">
        <v>439</v>
      </c>
      <c r="D326" s="14">
        <v>3350</v>
      </c>
      <c r="E326" s="14">
        <v>963</v>
      </c>
      <c r="F326" s="14">
        <v>4</v>
      </c>
      <c r="G326" s="14">
        <v>3</v>
      </c>
      <c r="H326" s="14">
        <v>133</v>
      </c>
      <c r="I326" s="14">
        <v>30</v>
      </c>
      <c r="J326" s="14">
        <v>5</v>
      </c>
      <c r="K326" s="14">
        <v>31</v>
      </c>
      <c r="L326" s="14">
        <v>299</v>
      </c>
      <c r="M326" s="14">
        <v>417</v>
      </c>
      <c r="N326" s="14">
        <v>5681</v>
      </c>
      <c r="O326" s="19">
        <f t="shared" si="12"/>
        <v>137</v>
      </c>
      <c r="P326" s="21">
        <f t="shared" si="13"/>
        <v>2.7632109721661959</v>
      </c>
    </row>
    <row r="327" spans="1:16" ht="12.5" x14ac:dyDescent="0.25">
      <c r="A327" s="23">
        <v>323</v>
      </c>
      <c r="B327" s="14" t="s">
        <v>158</v>
      </c>
      <c r="C327" s="14">
        <v>4099</v>
      </c>
      <c r="D327" s="14">
        <v>3845</v>
      </c>
      <c r="E327" s="14">
        <v>2984</v>
      </c>
      <c r="F327" s="14">
        <v>619</v>
      </c>
      <c r="G327" s="14">
        <v>135</v>
      </c>
      <c r="H327" s="14">
        <v>973</v>
      </c>
      <c r="I327" s="14">
        <v>258</v>
      </c>
      <c r="J327" s="14">
        <v>66</v>
      </c>
      <c r="K327" s="14">
        <v>327</v>
      </c>
      <c r="L327" s="14">
        <v>1131</v>
      </c>
      <c r="M327" s="14">
        <v>1321</v>
      </c>
      <c r="N327" s="14">
        <v>15748</v>
      </c>
      <c r="O327" s="19">
        <f t="shared" si="12"/>
        <v>1592</v>
      </c>
      <c r="P327" s="21">
        <f t="shared" si="13"/>
        <v>11.964527280925898</v>
      </c>
    </row>
    <row r="328" spans="1:16" ht="12.5" x14ac:dyDescent="0.25">
      <c r="A328" s="23">
        <v>324</v>
      </c>
      <c r="B328" s="14" t="s">
        <v>406</v>
      </c>
      <c r="C328" s="14">
        <v>3911</v>
      </c>
      <c r="D328" s="14">
        <v>3633</v>
      </c>
      <c r="E328" s="14">
        <v>1739</v>
      </c>
      <c r="F328" s="14">
        <v>165</v>
      </c>
      <c r="G328" s="14">
        <v>19</v>
      </c>
      <c r="H328" s="14">
        <v>328</v>
      </c>
      <c r="I328" s="14">
        <v>42</v>
      </c>
      <c r="J328" s="14">
        <v>10</v>
      </c>
      <c r="K328" s="14">
        <v>93</v>
      </c>
      <c r="L328" s="14">
        <v>412</v>
      </c>
      <c r="M328" s="14">
        <v>427</v>
      </c>
      <c r="N328" s="14">
        <v>10785</v>
      </c>
      <c r="O328" s="19">
        <f t="shared" si="12"/>
        <v>493</v>
      </c>
      <c r="P328" s="21">
        <f t="shared" si="13"/>
        <v>4.9597585513078464</v>
      </c>
    </row>
    <row r="329" spans="1:16" ht="12.5" x14ac:dyDescent="0.25">
      <c r="A329" s="23">
        <v>325</v>
      </c>
      <c r="B329" s="14" t="s">
        <v>407</v>
      </c>
      <c r="C329" s="14">
        <v>225</v>
      </c>
      <c r="D329" s="14">
        <v>312</v>
      </c>
      <c r="E329" s="14">
        <v>64</v>
      </c>
      <c r="F329" s="14">
        <v>8</v>
      </c>
      <c r="G329" s="14">
        <v>0</v>
      </c>
      <c r="H329" s="14">
        <v>31</v>
      </c>
      <c r="I329" s="14">
        <v>0</v>
      </c>
      <c r="J329" s="14">
        <v>0</v>
      </c>
      <c r="K329" s="14">
        <v>4</v>
      </c>
      <c r="L329" s="14">
        <v>69</v>
      </c>
      <c r="M329" s="14">
        <v>71</v>
      </c>
      <c r="N329" s="14">
        <v>784</v>
      </c>
      <c r="O329" s="19">
        <f t="shared" si="12"/>
        <v>39</v>
      </c>
      <c r="P329" s="21">
        <f t="shared" si="13"/>
        <v>6.0559006211180124</v>
      </c>
    </row>
    <row r="330" spans="1:16" ht="12.5" x14ac:dyDescent="0.25">
      <c r="A330" s="23">
        <v>326</v>
      </c>
      <c r="B330" s="14" t="s">
        <v>651</v>
      </c>
      <c r="C330" s="14">
        <v>416</v>
      </c>
      <c r="D330" s="14">
        <v>317</v>
      </c>
      <c r="E330" s="14">
        <v>50</v>
      </c>
      <c r="F330" s="14">
        <v>11</v>
      </c>
      <c r="G330" s="14">
        <v>0</v>
      </c>
      <c r="H330" s="14">
        <v>40</v>
      </c>
      <c r="I330" s="14">
        <v>0</v>
      </c>
      <c r="J330" s="14">
        <v>0</v>
      </c>
      <c r="K330" s="14">
        <v>6</v>
      </c>
      <c r="L330" s="14">
        <v>56</v>
      </c>
      <c r="M330" s="14">
        <v>74</v>
      </c>
      <c r="N330" s="14">
        <v>984</v>
      </c>
      <c r="O330" s="19">
        <f t="shared" si="12"/>
        <v>51</v>
      </c>
      <c r="P330" s="21">
        <f t="shared" si="13"/>
        <v>6.0714285714285712</v>
      </c>
    </row>
    <row r="331" spans="1:16" ht="12.5" x14ac:dyDescent="0.25">
      <c r="A331" s="23">
        <v>327</v>
      </c>
      <c r="B331" s="14" t="s">
        <v>408</v>
      </c>
      <c r="C331" s="14">
        <v>2272</v>
      </c>
      <c r="D331" s="14">
        <v>2327</v>
      </c>
      <c r="E331" s="14">
        <v>1410</v>
      </c>
      <c r="F331" s="14">
        <v>76</v>
      </c>
      <c r="G331" s="14">
        <v>21</v>
      </c>
      <c r="H331" s="14">
        <v>251</v>
      </c>
      <c r="I331" s="14">
        <v>26</v>
      </c>
      <c r="J331" s="14">
        <v>9</v>
      </c>
      <c r="K331" s="14">
        <v>69</v>
      </c>
      <c r="L331" s="14">
        <v>154</v>
      </c>
      <c r="M331" s="14">
        <v>432</v>
      </c>
      <c r="N331" s="14">
        <v>7039</v>
      </c>
      <c r="O331" s="19">
        <f t="shared" si="12"/>
        <v>327</v>
      </c>
      <c r="P331" s="21">
        <f t="shared" si="13"/>
        <v>5.0611360470515399</v>
      </c>
    </row>
    <row r="332" spans="1:16" ht="12.5" x14ac:dyDescent="0.25">
      <c r="A332" s="23">
        <v>328</v>
      </c>
      <c r="B332" s="14" t="s">
        <v>652</v>
      </c>
      <c r="C332" s="14">
        <v>108</v>
      </c>
      <c r="D332" s="14">
        <v>127</v>
      </c>
      <c r="E332" s="14">
        <v>49</v>
      </c>
      <c r="F332" s="14">
        <v>10</v>
      </c>
      <c r="G332" s="14">
        <v>13</v>
      </c>
      <c r="H332" s="14">
        <v>17</v>
      </c>
      <c r="I332" s="14">
        <v>0</v>
      </c>
      <c r="J332" s="14">
        <v>0</v>
      </c>
      <c r="K332" s="14">
        <v>6</v>
      </c>
      <c r="L332" s="14">
        <v>22</v>
      </c>
      <c r="M332" s="14">
        <v>13</v>
      </c>
      <c r="N332" s="14">
        <v>365</v>
      </c>
      <c r="O332" s="19">
        <f t="shared" si="12"/>
        <v>27</v>
      </c>
      <c r="P332" s="21">
        <f t="shared" si="13"/>
        <v>8.1818181818181817</v>
      </c>
    </row>
    <row r="333" spans="1:16" ht="12.5" x14ac:dyDescent="0.25">
      <c r="A333" s="23">
        <v>329</v>
      </c>
      <c r="B333" s="14" t="s">
        <v>653</v>
      </c>
      <c r="C333" s="14">
        <v>1511</v>
      </c>
      <c r="D333" s="14">
        <v>1060</v>
      </c>
      <c r="E333" s="14">
        <v>784</v>
      </c>
      <c r="F333" s="14">
        <v>299</v>
      </c>
      <c r="G333" s="14">
        <v>59</v>
      </c>
      <c r="H333" s="14">
        <v>222</v>
      </c>
      <c r="I333" s="14">
        <v>48</v>
      </c>
      <c r="J333" s="14">
        <v>12</v>
      </c>
      <c r="K333" s="14">
        <v>65</v>
      </c>
      <c r="L333" s="14">
        <v>425</v>
      </c>
      <c r="M333" s="14">
        <v>464</v>
      </c>
      <c r="N333" s="14">
        <v>4949</v>
      </c>
      <c r="O333" s="19">
        <f t="shared" si="12"/>
        <v>521</v>
      </c>
      <c r="P333" s="21">
        <f t="shared" si="13"/>
        <v>12.832512315270936</v>
      </c>
    </row>
    <row r="334" spans="1:16" ht="12.5" x14ac:dyDescent="0.25">
      <c r="A334" s="23">
        <v>330</v>
      </c>
      <c r="B334" s="14" t="s">
        <v>409</v>
      </c>
      <c r="C334" s="14">
        <v>766</v>
      </c>
      <c r="D334" s="14">
        <v>569</v>
      </c>
      <c r="E334" s="14">
        <v>439</v>
      </c>
      <c r="F334" s="14">
        <v>0</v>
      </c>
      <c r="G334" s="14">
        <v>11</v>
      </c>
      <c r="H334" s="14">
        <v>70</v>
      </c>
      <c r="I334" s="14">
        <v>8</v>
      </c>
      <c r="J334" s="14">
        <v>0</v>
      </c>
      <c r="K334" s="14">
        <v>41</v>
      </c>
      <c r="L334" s="14">
        <v>54</v>
      </c>
      <c r="M334" s="14">
        <v>234</v>
      </c>
      <c r="N334" s="14">
        <v>2192</v>
      </c>
      <c r="O334" s="19">
        <f t="shared" si="12"/>
        <v>70</v>
      </c>
      <c r="P334" s="21">
        <f t="shared" si="13"/>
        <v>3.6764705882352944</v>
      </c>
    </row>
    <row r="335" spans="1:16" ht="12.5" x14ac:dyDescent="0.25">
      <c r="A335" s="23">
        <v>331</v>
      </c>
      <c r="B335" s="14" t="s">
        <v>410</v>
      </c>
      <c r="C335" s="14">
        <v>891</v>
      </c>
      <c r="D335" s="14">
        <v>740</v>
      </c>
      <c r="E335" s="14">
        <v>324</v>
      </c>
      <c r="F335" s="14">
        <v>8</v>
      </c>
      <c r="G335" s="14">
        <v>0</v>
      </c>
      <c r="H335" s="14">
        <v>72</v>
      </c>
      <c r="I335" s="14">
        <v>7</v>
      </c>
      <c r="J335" s="14">
        <v>0</v>
      </c>
      <c r="K335" s="14">
        <v>23</v>
      </c>
      <c r="L335" s="14">
        <v>45</v>
      </c>
      <c r="M335" s="14">
        <v>184</v>
      </c>
      <c r="N335" s="14">
        <v>2297</v>
      </c>
      <c r="O335" s="19">
        <f t="shared" si="12"/>
        <v>80</v>
      </c>
      <c r="P335" s="21">
        <f t="shared" si="13"/>
        <v>3.87409200968523</v>
      </c>
    </row>
    <row r="336" spans="1:16" ht="12.5" x14ac:dyDescent="0.25">
      <c r="A336" s="23">
        <v>332</v>
      </c>
      <c r="B336" s="14" t="s">
        <v>411</v>
      </c>
      <c r="C336" s="14">
        <v>1401</v>
      </c>
      <c r="D336" s="14">
        <v>1470</v>
      </c>
      <c r="E336" s="14">
        <v>481</v>
      </c>
      <c r="F336" s="14">
        <v>34</v>
      </c>
      <c r="G336" s="14">
        <v>0</v>
      </c>
      <c r="H336" s="14">
        <v>103</v>
      </c>
      <c r="I336" s="14">
        <v>0</v>
      </c>
      <c r="J336" s="14">
        <v>4</v>
      </c>
      <c r="K336" s="14">
        <v>34</v>
      </c>
      <c r="L336" s="14">
        <v>80</v>
      </c>
      <c r="M336" s="14">
        <v>192</v>
      </c>
      <c r="N336" s="14">
        <v>3805</v>
      </c>
      <c r="O336" s="19">
        <f t="shared" si="12"/>
        <v>137</v>
      </c>
      <c r="P336" s="21">
        <f t="shared" si="13"/>
        <v>3.8843209526509783</v>
      </c>
    </row>
    <row r="337" spans="1:16" ht="12.5" x14ac:dyDescent="0.25">
      <c r="A337" s="23">
        <v>333</v>
      </c>
      <c r="B337" s="14" t="s">
        <v>412</v>
      </c>
      <c r="C337" s="14">
        <v>844</v>
      </c>
      <c r="D337" s="14">
        <v>1198</v>
      </c>
      <c r="E337" s="14">
        <v>106</v>
      </c>
      <c r="F337" s="14">
        <v>10</v>
      </c>
      <c r="G337" s="14">
        <v>10</v>
      </c>
      <c r="H337" s="14">
        <v>64</v>
      </c>
      <c r="I337" s="14">
        <v>7</v>
      </c>
      <c r="J337" s="14">
        <v>4</v>
      </c>
      <c r="K337" s="14">
        <v>61</v>
      </c>
      <c r="L337" s="14">
        <v>73</v>
      </c>
      <c r="M337" s="14">
        <v>126</v>
      </c>
      <c r="N337" s="14">
        <v>2503</v>
      </c>
      <c r="O337" s="19">
        <f t="shared" si="12"/>
        <v>74</v>
      </c>
      <c r="P337" s="21">
        <f t="shared" si="13"/>
        <v>3.2118055555555554</v>
      </c>
    </row>
    <row r="338" spans="1:16" ht="12.5" x14ac:dyDescent="0.25">
      <c r="A338" s="23">
        <v>334</v>
      </c>
      <c r="B338" s="14" t="s">
        <v>413</v>
      </c>
      <c r="C338" s="14">
        <v>2073</v>
      </c>
      <c r="D338" s="14">
        <v>1999</v>
      </c>
      <c r="E338" s="14">
        <v>2134</v>
      </c>
      <c r="F338" s="14">
        <v>188</v>
      </c>
      <c r="G338" s="14">
        <v>39</v>
      </c>
      <c r="H338" s="14">
        <v>295</v>
      </c>
      <c r="I338" s="14">
        <v>16</v>
      </c>
      <c r="J338" s="14">
        <v>4</v>
      </c>
      <c r="K338" s="14">
        <v>88</v>
      </c>
      <c r="L338" s="14">
        <v>245</v>
      </c>
      <c r="M338" s="14">
        <v>1003</v>
      </c>
      <c r="N338" s="14">
        <v>8090</v>
      </c>
      <c r="O338" s="19">
        <f t="shared" si="12"/>
        <v>483</v>
      </c>
      <c r="P338" s="21">
        <f t="shared" si="13"/>
        <v>7.0655354008191926</v>
      </c>
    </row>
    <row r="339" spans="1:16" ht="12.5" x14ac:dyDescent="0.25">
      <c r="A339" s="23">
        <v>335</v>
      </c>
      <c r="B339" s="14" t="s">
        <v>414</v>
      </c>
      <c r="C339" s="14">
        <v>723</v>
      </c>
      <c r="D339" s="14">
        <v>927</v>
      </c>
      <c r="E339" s="14">
        <v>485</v>
      </c>
      <c r="F339" s="14">
        <v>65</v>
      </c>
      <c r="G339" s="14">
        <v>61</v>
      </c>
      <c r="H339" s="14">
        <v>91</v>
      </c>
      <c r="I339" s="14">
        <v>9</v>
      </c>
      <c r="J339" s="14">
        <v>0</v>
      </c>
      <c r="K339" s="14">
        <v>41</v>
      </c>
      <c r="L339" s="14">
        <v>106</v>
      </c>
      <c r="M339" s="14">
        <v>293</v>
      </c>
      <c r="N339" s="14">
        <v>2799</v>
      </c>
      <c r="O339" s="19">
        <f t="shared" si="12"/>
        <v>156</v>
      </c>
      <c r="P339" s="21">
        <f t="shared" si="13"/>
        <v>6.4945878434637798</v>
      </c>
    </row>
    <row r="340" spans="1:16" ht="12.5" x14ac:dyDescent="0.25">
      <c r="A340" s="23">
        <v>336</v>
      </c>
      <c r="B340" s="14" t="s">
        <v>415</v>
      </c>
      <c r="C340" s="14">
        <v>2562</v>
      </c>
      <c r="D340" s="14">
        <v>3725</v>
      </c>
      <c r="E340" s="14">
        <v>1260</v>
      </c>
      <c r="F340" s="14">
        <v>81</v>
      </c>
      <c r="G340" s="14">
        <v>31</v>
      </c>
      <c r="H340" s="14">
        <v>248</v>
      </c>
      <c r="I340" s="14">
        <v>22</v>
      </c>
      <c r="J340" s="14">
        <v>4</v>
      </c>
      <c r="K340" s="14">
        <v>70</v>
      </c>
      <c r="L340" s="14">
        <v>251</v>
      </c>
      <c r="M340" s="14">
        <v>372</v>
      </c>
      <c r="N340" s="14">
        <v>8641</v>
      </c>
      <c r="O340" s="19">
        <f t="shared" si="12"/>
        <v>329</v>
      </c>
      <c r="P340" s="21">
        <f t="shared" si="13"/>
        <v>4.1109583906035239</v>
      </c>
    </row>
    <row r="341" spans="1:16" ht="12.5" x14ac:dyDescent="0.25">
      <c r="A341" s="23">
        <v>337</v>
      </c>
      <c r="B341" s="14" t="s">
        <v>654</v>
      </c>
      <c r="C341" s="14">
        <v>1161</v>
      </c>
      <c r="D341" s="14">
        <v>1004</v>
      </c>
      <c r="E341" s="14">
        <v>541</v>
      </c>
      <c r="F341" s="14">
        <v>161</v>
      </c>
      <c r="G341" s="14">
        <v>50</v>
      </c>
      <c r="H341" s="14">
        <v>178</v>
      </c>
      <c r="I341" s="14">
        <v>70</v>
      </c>
      <c r="J341" s="14">
        <v>16</v>
      </c>
      <c r="K341" s="14">
        <v>58</v>
      </c>
      <c r="L341" s="14">
        <v>428</v>
      </c>
      <c r="M341" s="14">
        <v>231</v>
      </c>
      <c r="N341" s="14">
        <v>3903</v>
      </c>
      <c r="O341" s="19">
        <f t="shared" si="12"/>
        <v>339</v>
      </c>
      <c r="P341" s="21">
        <f t="shared" si="13"/>
        <v>10.466193269527633</v>
      </c>
    </row>
    <row r="342" spans="1:16" ht="12.5" x14ac:dyDescent="0.25">
      <c r="A342" s="23">
        <v>338</v>
      </c>
      <c r="B342" s="14" t="s">
        <v>416</v>
      </c>
      <c r="C342" s="14">
        <v>976</v>
      </c>
      <c r="D342" s="14">
        <v>1421</v>
      </c>
      <c r="E342" s="14">
        <v>776</v>
      </c>
      <c r="F342" s="14">
        <v>119</v>
      </c>
      <c r="G342" s="14">
        <v>18</v>
      </c>
      <c r="H342" s="14">
        <v>118</v>
      </c>
      <c r="I342" s="14">
        <v>3</v>
      </c>
      <c r="J342" s="14">
        <v>5</v>
      </c>
      <c r="K342" s="14">
        <v>34</v>
      </c>
      <c r="L342" s="14">
        <v>141</v>
      </c>
      <c r="M342" s="14">
        <v>274</v>
      </c>
      <c r="N342" s="14">
        <v>3892</v>
      </c>
      <c r="O342" s="19">
        <f t="shared" si="12"/>
        <v>237</v>
      </c>
      <c r="P342" s="21">
        <f t="shared" si="13"/>
        <v>6.8299711815561963</v>
      </c>
    </row>
    <row r="343" spans="1:16" ht="12.5" x14ac:dyDescent="0.25">
      <c r="A343" s="23">
        <v>339</v>
      </c>
      <c r="B343" s="14" t="s">
        <v>417</v>
      </c>
      <c r="C343" s="14">
        <v>4377</v>
      </c>
      <c r="D343" s="14">
        <v>3368</v>
      </c>
      <c r="E343" s="14">
        <v>1489</v>
      </c>
      <c r="F343" s="14">
        <v>314</v>
      </c>
      <c r="G343" s="14">
        <v>17</v>
      </c>
      <c r="H343" s="14">
        <v>368</v>
      </c>
      <c r="I343" s="14">
        <v>56</v>
      </c>
      <c r="J343" s="14">
        <v>16</v>
      </c>
      <c r="K343" s="14">
        <v>413</v>
      </c>
      <c r="L343" s="14">
        <v>421</v>
      </c>
      <c r="M343" s="14">
        <v>1111</v>
      </c>
      <c r="N343" s="14">
        <v>11954</v>
      </c>
      <c r="O343" s="19">
        <f t="shared" ref="O343:O406" si="14">SUM(F343,H343)</f>
        <v>682</v>
      </c>
      <c r="P343" s="21">
        <f t="shared" ref="P343:P406" si="15">O343/SUM(C343:K343)*100</f>
        <v>6.5463620656555959</v>
      </c>
    </row>
    <row r="344" spans="1:16" ht="12.5" x14ac:dyDescent="0.25">
      <c r="A344" s="23">
        <v>340</v>
      </c>
      <c r="B344" s="14" t="s">
        <v>655</v>
      </c>
      <c r="C344" s="14">
        <v>2187</v>
      </c>
      <c r="D344" s="14">
        <v>1460</v>
      </c>
      <c r="E344" s="14">
        <v>1233</v>
      </c>
      <c r="F344" s="14">
        <v>278</v>
      </c>
      <c r="G344" s="14">
        <v>87</v>
      </c>
      <c r="H344" s="14">
        <v>306</v>
      </c>
      <c r="I344" s="14">
        <v>59</v>
      </c>
      <c r="J344" s="14">
        <v>28</v>
      </c>
      <c r="K344" s="14">
        <v>61</v>
      </c>
      <c r="L344" s="14">
        <v>687</v>
      </c>
      <c r="M344" s="14">
        <v>672</v>
      </c>
      <c r="N344" s="14">
        <v>7052</v>
      </c>
      <c r="O344" s="19">
        <f t="shared" si="14"/>
        <v>584</v>
      </c>
      <c r="P344" s="21">
        <f t="shared" si="15"/>
        <v>10.247411826636252</v>
      </c>
    </row>
    <row r="345" spans="1:16" ht="12.5" x14ac:dyDescent="0.25">
      <c r="A345" s="23">
        <v>341</v>
      </c>
      <c r="B345" s="14" t="s">
        <v>656</v>
      </c>
      <c r="C345" s="14">
        <v>424</v>
      </c>
      <c r="D345" s="14">
        <v>489</v>
      </c>
      <c r="E345" s="14">
        <v>312</v>
      </c>
      <c r="F345" s="14">
        <v>39</v>
      </c>
      <c r="G345" s="14">
        <v>11</v>
      </c>
      <c r="H345" s="14">
        <v>60</v>
      </c>
      <c r="I345" s="14">
        <v>0</v>
      </c>
      <c r="J345" s="14">
        <v>0</v>
      </c>
      <c r="K345" s="14">
        <v>13</v>
      </c>
      <c r="L345" s="14">
        <v>48</v>
      </c>
      <c r="M345" s="14">
        <v>120</v>
      </c>
      <c r="N345" s="14">
        <v>1515</v>
      </c>
      <c r="O345" s="19">
        <f t="shared" si="14"/>
        <v>99</v>
      </c>
      <c r="P345" s="21">
        <f t="shared" si="15"/>
        <v>7.3442136498516319</v>
      </c>
    </row>
    <row r="346" spans="1:16" ht="12.5" x14ac:dyDescent="0.25">
      <c r="A346" s="23">
        <v>342</v>
      </c>
      <c r="B346" s="14" t="s">
        <v>418</v>
      </c>
      <c r="C346" s="14">
        <v>1075</v>
      </c>
      <c r="D346" s="14">
        <v>1878</v>
      </c>
      <c r="E346" s="14">
        <v>159</v>
      </c>
      <c r="F346" s="14">
        <v>12</v>
      </c>
      <c r="G346" s="14">
        <v>7</v>
      </c>
      <c r="H346" s="14">
        <v>131</v>
      </c>
      <c r="I346" s="14">
        <v>11</v>
      </c>
      <c r="J346" s="14">
        <v>5</v>
      </c>
      <c r="K346" s="14">
        <v>87</v>
      </c>
      <c r="L346" s="14">
        <v>87</v>
      </c>
      <c r="M346" s="14">
        <v>131</v>
      </c>
      <c r="N346" s="14">
        <v>3575</v>
      </c>
      <c r="O346" s="19">
        <f t="shared" si="14"/>
        <v>143</v>
      </c>
      <c r="P346" s="21">
        <f t="shared" si="15"/>
        <v>4.24962852897474</v>
      </c>
    </row>
    <row r="347" spans="1:16" ht="12.5" x14ac:dyDescent="0.25">
      <c r="A347" s="23">
        <v>343</v>
      </c>
      <c r="B347" s="14" t="s">
        <v>419</v>
      </c>
      <c r="C347" s="14">
        <v>3017</v>
      </c>
      <c r="D347" s="14">
        <v>2965</v>
      </c>
      <c r="E347" s="14">
        <v>653</v>
      </c>
      <c r="F347" s="14">
        <v>13</v>
      </c>
      <c r="G347" s="14">
        <v>0</v>
      </c>
      <c r="H347" s="14">
        <v>166</v>
      </c>
      <c r="I347" s="14">
        <v>18</v>
      </c>
      <c r="J347" s="14">
        <v>3</v>
      </c>
      <c r="K347" s="14">
        <v>190</v>
      </c>
      <c r="L347" s="14">
        <v>272</v>
      </c>
      <c r="M347" s="14">
        <v>1193</v>
      </c>
      <c r="N347" s="14">
        <v>8496</v>
      </c>
      <c r="O347" s="19">
        <f t="shared" si="14"/>
        <v>179</v>
      </c>
      <c r="P347" s="21">
        <f t="shared" si="15"/>
        <v>2.5480427046263343</v>
      </c>
    </row>
    <row r="348" spans="1:16" ht="12.5" x14ac:dyDescent="0.25">
      <c r="A348" s="23">
        <v>344</v>
      </c>
      <c r="B348" s="14" t="s">
        <v>657</v>
      </c>
      <c r="C348" s="14">
        <v>265</v>
      </c>
      <c r="D348" s="14">
        <v>261</v>
      </c>
      <c r="E348" s="14">
        <v>246</v>
      </c>
      <c r="F348" s="14">
        <v>66</v>
      </c>
      <c r="G348" s="14">
        <v>32</v>
      </c>
      <c r="H348" s="14">
        <v>55</v>
      </c>
      <c r="I348" s="14">
        <v>0</v>
      </c>
      <c r="J348" s="14">
        <v>4</v>
      </c>
      <c r="K348" s="14">
        <v>5</v>
      </c>
      <c r="L348" s="14">
        <v>61</v>
      </c>
      <c r="M348" s="14">
        <v>89</v>
      </c>
      <c r="N348" s="14">
        <v>1069</v>
      </c>
      <c r="O348" s="19">
        <f t="shared" si="14"/>
        <v>121</v>
      </c>
      <c r="P348" s="21">
        <f t="shared" si="15"/>
        <v>12.955032119914348</v>
      </c>
    </row>
    <row r="349" spans="1:16" ht="12.5" x14ac:dyDescent="0.25">
      <c r="A349" s="23">
        <v>345</v>
      </c>
      <c r="B349" s="14" t="s">
        <v>420</v>
      </c>
      <c r="C349" s="14">
        <v>5266</v>
      </c>
      <c r="D349" s="14">
        <v>3940</v>
      </c>
      <c r="E349" s="14">
        <v>2375</v>
      </c>
      <c r="F349" s="14">
        <v>96</v>
      </c>
      <c r="G349" s="14">
        <v>19</v>
      </c>
      <c r="H349" s="14">
        <v>509</v>
      </c>
      <c r="I349" s="14">
        <v>34</v>
      </c>
      <c r="J349" s="14">
        <v>12</v>
      </c>
      <c r="K349" s="14">
        <v>164</v>
      </c>
      <c r="L349" s="14">
        <v>413</v>
      </c>
      <c r="M349" s="14">
        <v>1065</v>
      </c>
      <c r="N349" s="14">
        <v>13887</v>
      </c>
      <c r="O349" s="19">
        <f t="shared" si="14"/>
        <v>605</v>
      </c>
      <c r="P349" s="21">
        <f t="shared" si="15"/>
        <v>4.8731373338703188</v>
      </c>
    </row>
    <row r="350" spans="1:16" ht="12.5" x14ac:dyDescent="0.25">
      <c r="A350" s="23">
        <v>346</v>
      </c>
      <c r="B350" s="14" t="s">
        <v>421</v>
      </c>
      <c r="C350" s="14">
        <v>2616</v>
      </c>
      <c r="D350" s="14">
        <v>2522</v>
      </c>
      <c r="E350" s="14">
        <v>1170</v>
      </c>
      <c r="F350" s="14">
        <v>86</v>
      </c>
      <c r="G350" s="14">
        <v>5</v>
      </c>
      <c r="H350" s="14">
        <v>245</v>
      </c>
      <c r="I350" s="14">
        <v>21</v>
      </c>
      <c r="J350" s="14">
        <v>4</v>
      </c>
      <c r="K350" s="14">
        <v>84</v>
      </c>
      <c r="L350" s="14">
        <v>264</v>
      </c>
      <c r="M350" s="14">
        <v>382</v>
      </c>
      <c r="N350" s="14">
        <v>7409</v>
      </c>
      <c r="O350" s="19">
        <f t="shared" si="14"/>
        <v>331</v>
      </c>
      <c r="P350" s="21">
        <f t="shared" si="15"/>
        <v>4.9015252480379097</v>
      </c>
    </row>
    <row r="351" spans="1:16" ht="12.5" x14ac:dyDescent="0.25">
      <c r="A351" s="23">
        <v>347</v>
      </c>
      <c r="B351" s="14" t="s">
        <v>658</v>
      </c>
      <c r="C351" s="14">
        <v>186</v>
      </c>
      <c r="D351" s="14">
        <v>122</v>
      </c>
      <c r="E351" s="14">
        <v>31</v>
      </c>
      <c r="F351" s="14">
        <v>3</v>
      </c>
      <c r="G351" s="14">
        <v>6</v>
      </c>
      <c r="H351" s="14">
        <v>20</v>
      </c>
      <c r="I351" s="14">
        <v>8</v>
      </c>
      <c r="J351" s="14">
        <v>0</v>
      </c>
      <c r="K351" s="14">
        <v>7</v>
      </c>
      <c r="L351" s="14">
        <v>21</v>
      </c>
      <c r="M351" s="14">
        <v>45</v>
      </c>
      <c r="N351" s="14">
        <v>449</v>
      </c>
      <c r="O351" s="19">
        <f t="shared" si="14"/>
        <v>23</v>
      </c>
      <c r="P351" s="21">
        <f t="shared" si="15"/>
        <v>6.0052219321148828</v>
      </c>
    </row>
    <row r="352" spans="1:16" ht="12.5" x14ac:dyDescent="0.25">
      <c r="A352" s="23">
        <v>348</v>
      </c>
      <c r="B352" s="14" t="s">
        <v>422</v>
      </c>
      <c r="C352" s="14">
        <v>1213</v>
      </c>
      <c r="D352" s="14">
        <v>1314</v>
      </c>
      <c r="E352" s="14">
        <v>1248</v>
      </c>
      <c r="F352" s="14">
        <v>51</v>
      </c>
      <c r="G352" s="14">
        <v>17</v>
      </c>
      <c r="H352" s="14">
        <v>168</v>
      </c>
      <c r="I352" s="14">
        <v>11</v>
      </c>
      <c r="J352" s="14">
        <v>4</v>
      </c>
      <c r="K352" s="14">
        <v>36</v>
      </c>
      <c r="L352" s="14">
        <v>140</v>
      </c>
      <c r="M352" s="14">
        <v>448</v>
      </c>
      <c r="N352" s="14">
        <v>4655</v>
      </c>
      <c r="O352" s="19">
        <f t="shared" si="14"/>
        <v>219</v>
      </c>
      <c r="P352" s="21">
        <f t="shared" si="15"/>
        <v>5.3914327917282128</v>
      </c>
    </row>
    <row r="353" spans="1:16" ht="12.5" x14ac:dyDescent="0.25">
      <c r="A353" s="23">
        <v>349</v>
      </c>
      <c r="B353" s="14" t="s">
        <v>659</v>
      </c>
      <c r="C353" s="14">
        <v>638</v>
      </c>
      <c r="D353" s="14">
        <v>370</v>
      </c>
      <c r="E353" s="14">
        <v>179</v>
      </c>
      <c r="F353" s="14">
        <v>30</v>
      </c>
      <c r="G353" s="14">
        <v>13</v>
      </c>
      <c r="H353" s="14">
        <v>80</v>
      </c>
      <c r="I353" s="14">
        <v>11</v>
      </c>
      <c r="J353" s="14">
        <v>5</v>
      </c>
      <c r="K353" s="14">
        <v>26</v>
      </c>
      <c r="L353" s="14">
        <v>80</v>
      </c>
      <c r="M353" s="14">
        <v>184</v>
      </c>
      <c r="N353" s="14">
        <v>1617</v>
      </c>
      <c r="O353" s="19">
        <f t="shared" si="14"/>
        <v>110</v>
      </c>
      <c r="P353" s="21">
        <f t="shared" si="15"/>
        <v>8.1360946745562135</v>
      </c>
    </row>
    <row r="354" spans="1:16" ht="12.5" x14ac:dyDescent="0.25">
      <c r="A354" s="23">
        <v>350</v>
      </c>
      <c r="B354" s="14" t="s">
        <v>660</v>
      </c>
      <c r="C354" s="14">
        <v>455</v>
      </c>
      <c r="D354" s="14">
        <v>249</v>
      </c>
      <c r="E354" s="14">
        <v>155</v>
      </c>
      <c r="F354" s="14">
        <v>11</v>
      </c>
      <c r="G354" s="14">
        <v>3</v>
      </c>
      <c r="H354" s="14">
        <v>36</v>
      </c>
      <c r="I354" s="14">
        <v>18</v>
      </c>
      <c r="J354" s="14">
        <v>0</v>
      </c>
      <c r="K354" s="14">
        <v>10</v>
      </c>
      <c r="L354" s="14">
        <v>73</v>
      </c>
      <c r="M354" s="14">
        <v>174</v>
      </c>
      <c r="N354" s="14">
        <v>1199</v>
      </c>
      <c r="O354" s="19">
        <f t="shared" si="14"/>
        <v>47</v>
      </c>
      <c r="P354" s="21">
        <f t="shared" si="15"/>
        <v>5.0160085378868731</v>
      </c>
    </row>
    <row r="355" spans="1:16" ht="12.5" x14ac:dyDescent="0.25">
      <c r="A355" s="23">
        <v>351</v>
      </c>
      <c r="B355" s="14" t="s">
        <v>423</v>
      </c>
      <c r="C355" s="14">
        <v>2349</v>
      </c>
      <c r="D355" s="14">
        <v>4021</v>
      </c>
      <c r="E355" s="14">
        <v>1919</v>
      </c>
      <c r="F355" s="14">
        <v>173</v>
      </c>
      <c r="G355" s="14">
        <v>10</v>
      </c>
      <c r="H355" s="14">
        <v>374</v>
      </c>
      <c r="I355" s="14">
        <v>136</v>
      </c>
      <c r="J355" s="14">
        <v>18</v>
      </c>
      <c r="K355" s="14">
        <v>74</v>
      </c>
      <c r="L355" s="14">
        <v>527</v>
      </c>
      <c r="M355" s="14">
        <v>360</v>
      </c>
      <c r="N355" s="14">
        <v>9947</v>
      </c>
      <c r="O355" s="19">
        <f t="shared" si="14"/>
        <v>547</v>
      </c>
      <c r="P355" s="21">
        <f t="shared" si="15"/>
        <v>6.0282124752038788</v>
      </c>
    </row>
    <row r="356" spans="1:16" ht="12.5" x14ac:dyDescent="0.25">
      <c r="A356" s="23">
        <v>352</v>
      </c>
      <c r="B356" s="14" t="s">
        <v>424</v>
      </c>
      <c r="C356" s="14">
        <v>2121</v>
      </c>
      <c r="D356" s="14">
        <v>5014</v>
      </c>
      <c r="E356" s="14">
        <v>1067</v>
      </c>
      <c r="F356" s="14">
        <v>67</v>
      </c>
      <c r="G356" s="14">
        <v>6</v>
      </c>
      <c r="H356" s="14">
        <v>263</v>
      </c>
      <c r="I356" s="14">
        <v>46</v>
      </c>
      <c r="J356" s="14">
        <v>4</v>
      </c>
      <c r="K356" s="14">
        <v>69</v>
      </c>
      <c r="L356" s="14">
        <v>320</v>
      </c>
      <c r="M356" s="14">
        <v>261</v>
      </c>
      <c r="N356" s="14">
        <v>9234</v>
      </c>
      <c r="O356" s="19">
        <f t="shared" si="14"/>
        <v>330</v>
      </c>
      <c r="P356" s="21">
        <f t="shared" si="15"/>
        <v>3.8119440914866582</v>
      </c>
    </row>
    <row r="357" spans="1:16" ht="12.5" x14ac:dyDescent="0.25">
      <c r="A357" s="23">
        <v>353</v>
      </c>
      <c r="B357" s="14" t="s">
        <v>661</v>
      </c>
      <c r="C357" s="14">
        <v>379</v>
      </c>
      <c r="D357" s="14">
        <v>257</v>
      </c>
      <c r="E357" s="14">
        <v>54</v>
      </c>
      <c r="F357" s="14">
        <v>20</v>
      </c>
      <c r="G357" s="14">
        <v>4</v>
      </c>
      <c r="H357" s="14">
        <v>50</v>
      </c>
      <c r="I357" s="14">
        <v>18</v>
      </c>
      <c r="J357" s="14">
        <v>3</v>
      </c>
      <c r="K357" s="14">
        <v>24</v>
      </c>
      <c r="L357" s="14">
        <v>50</v>
      </c>
      <c r="M357" s="14">
        <v>92</v>
      </c>
      <c r="N357" s="14">
        <v>948</v>
      </c>
      <c r="O357" s="19">
        <f t="shared" si="14"/>
        <v>70</v>
      </c>
      <c r="P357" s="21">
        <f t="shared" si="15"/>
        <v>8.6526576019777508</v>
      </c>
    </row>
    <row r="358" spans="1:16" ht="12.5" x14ac:dyDescent="0.25">
      <c r="A358" s="23">
        <v>354</v>
      </c>
      <c r="B358" s="14" t="s">
        <v>662</v>
      </c>
      <c r="C358" s="14">
        <v>268</v>
      </c>
      <c r="D358" s="14">
        <v>221</v>
      </c>
      <c r="E358" s="14">
        <v>24</v>
      </c>
      <c r="F358" s="14">
        <v>7</v>
      </c>
      <c r="G358" s="14">
        <v>0</v>
      </c>
      <c r="H358" s="14">
        <v>34</v>
      </c>
      <c r="I358" s="14">
        <v>10</v>
      </c>
      <c r="J358" s="14">
        <v>0</v>
      </c>
      <c r="K358" s="14">
        <v>4</v>
      </c>
      <c r="L358" s="14">
        <v>56</v>
      </c>
      <c r="M358" s="14">
        <v>65</v>
      </c>
      <c r="N358" s="14">
        <v>686</v>
      </c>
      <c r="O358" s="19">
        <f t="shared" si="14"/>
        <v>41</v>
      </c>
      <c r="P358" s="21">
        <f t="shared" si="15"/>
        <v>7.21830985915493</v>
      </c>
    </row>
    <row r="359" spans="1:16" ht="12.5" x14ac:dyDescent="0.25">
      <c r="A359" s="23">
        <v>355</v>
      </c>
      <c r="B359" s="14" t="s">
        <v>663</v>
      </c>
      <c r="C359" s="14">
        <v>1034</v>
      </c>
      <c r="D359" s="14">
        <v>941</v>
      </c>
      <c r="E359" s="14">
        <v>360</v>
      </c>
      <c r="F359" s="14">
        <v>149</v>
      </c>
      <c r="G359" s="14">
        <v>27</v>
      </c>
      <c r="H359" s="14">
        <v>153</v>
      </c>
      <c r="I359" s="14">
        <v>13</v>
      </c>
      <c r="J359" s="14">
        <v>4</v>
      </c>
      <c r="K359" s="14">
        <v>48</v>
      </c>
      <c r="L359" s="14">
        <v>186</v>
      </c>
      <c r="M359" s="14">
        <v>280</v>
      </c>
      <c r="N359" s="14">
        <v>3202</v>
      </c>
      <c r="O359" s="19">
        <f t="shared" si="14"/>
        <v>302</v>
      </c>
      <c r="P359" s="21">
        <f t="shared" si="15"/>
        <v>11.066324661048004</v>
      </c>
    </row>
    <row r="360" spans="1:16" ht="12.5" x14ac:dyDescent="0.25">
      <c r="A360" s="23">
        <v>356</v>
      </c>
      <c r="B360" s="14" t="s">
        <v>664</v>
      </c>
      <c r="C360" s="14">
        <v>657</v>
      </c>
      <c r="D360" s="14">
        <v>533</v>
      </c>
      <c r="E360" s="14">
        <v>637</v>
      </c>
      <c r="F360" s="14">
        <v>40</v>
      </c>
      <c r="G360" s="14">
        <v>30</v>
      </c>
      <c r="H360" s="14">
        <v>146</v>
      </c>
      <c r="I360" s="14">
        <v>14</v>
      </c>
      <c r="J360" s="14">
        <v>4</v>
      </c>
      <c r="K360" s="14">
        <v>16</v>
      </c>
      <c r="L360" s="14">
        <v>159</v>
      </c>
      <c r="M360" s="14">
        <v>156</v>
      </c>
      <c r="N360" s="14">
        <v>2388</v>
      </c>
      <c r="O360" s="19">
        <f t="shared" si="14"/>
        <v>186</v>
      </c>
      <c r="P360" s="21">
        <f t="shared" si="15"/>
        <v>8.9552238805970141</v>
      </c>
    </row>
    <row r="361" spans="1:16" ht="12.5" x14ac:dyDescent="0.25">
      <c r="A361" s="23">
        <v>357</v>
      </c>
      <c r="B361" s="14" t="s">
        <v>425</v>
      </c>
      <c r="C361" s="14">
        <v>1418</v>
      </c>
      <c r="D361" s="14">
        <v>2054</v>
      </c>
      <c r="E361" s="14">
        <v>1122</v>
      </c>
      <c r="F361" s="14">
        <v>49</v>
      </c>
      <c r="G361" s="14">
        <v>41</v>
      </c>
      <c r="H361" s="14">
        <v>204</v>
      </c>
      <c r="I361" s="14">
        <v>16</v>
      </c>
      <c r="J361" s="14">
        <v>0</v>
      </c>
      <c r="K361" s="14">
        <v>53</v>
      </c>
      <c r="L361" s="14">
        <v>165</v>
      </c>
      <c r="M361" s="14">
        <v>435</v>
      </c>
      <c r="N361" s="14">
        <v>5554</v>
      </c>
      <c r="O361" s="19">
        <f t="shared" si="14"/>
        <v>253</v>
      </c>
      <c r="P361" s="21">
        <f t="shared" si="15"/>
        <v>5.1038934839620733</v>
      </c>
    </row>
    <row r="362" spans="1:16" ht="12.5" x14ac:dyDescent="0.25">
      <c r="A362" s="23">
        <v>358</v>
      </c>
      <c r="B362" s="14" t="s">
        <v>665</v>
      </c>
      <c r="C362" s="14">
        <v>1519</v>
      </c>
      <c r="D362" s="14">
        <v>1270</v>
      </c>
      <c r="E362" s="14">
        <v>861</v>
      </c>
      <c r="F362" s="14">
        <v>65</v>
      </c>
      <c r="G362" s="14">
        <v>33</v>
      </c>
      <c r="H362" s="14">
        <v>201</v>
      </c>
      <c r="I362" s="14">
        <v>14</v>
      </c>
      <c r="J362" s="14">
        <v>9</v>
      </c>
      <c r="K362" s="14">
        <v>40</v>
      </c>
      <c r="L362" s="14">
        <v>129</v>
      </c>
      <c r="M362" s="14">
        <v>367</v>
      </c>
      <c r="N362" s="14">
        <v>4518</v>
      </c>
      <c r="O362" s="19">
        <f t="shared" si="14"/>
        <v>266</v>
      </c>
      <c r="P362" s="21">
        <f t="shared" si="15"/>
        <v>6.6301096709870393</v>
      </c>
    </row>
    <row r="363" spans="1:16" ht="12.5" x14ac:dyDescent="0.25">
      <c r="A363" s="23">
        <v>359</v>
      </c>
      <c r="B363" s="14" t="s">
        <v>666</v>
      </c>
      <c r="C363" s="14">
        <v>455</v>
      </c>
      <c r="D363" s="14">
        <v>255</v>
      </c>
      <c r="E363" s="14">
        <v>135</v>
      </c>
      <c r="F363" s="14">
        <v>7</v>
      </c>
      <c r="G363" s="14">
        <v>7</v>
      </c>
      <c r="H363" s="14">
        <v>51</v>
      </c>
      <c r="I363" s="14">
        <v>20</v>
      </c>
      <c r="J363" s="14">
        <v>4</v>
      </c>
      <c r="K363" s="14">
        <v>25</v>
      </c>
      <c r="L363" s="14">
        <v>57</v>
      </c>
      <c r="M363" s="14">
        <v>139</v>
      </c>
      <c r="N363" s="14">
        <v>1158</v>
      </c>
      <c r="O363" s="19">
        <f t="shared" si="14"/>
        <v>58</v>
      </c>
      <c r="P363" s="21">
        <f t="shared" si="15"/>
        <v>6.0479666319082384</v>
      </c>
    </row>
    <row r="364" spans="1:16" ht="12.5" x14ac:dyDescent="0.25">
      <c r="A364" s="23">
        <v>360</v>
      </c>
      <c r="B364" s="14" t="s">
        <v>426</v>
      </c>
      <c r="C364" s="14">
        <v>827</v>
      </c>
      <c r="D364" s="14">
        <v>823</v>
      </c>
      <c r="E364" s="14">
        <v>414</v>
      </c>
      <c r="F364" s="14">
        <v>10</v>
      </c>
      <c r="G364" s="14">
        <v>4</v>
      </c>
      <c r="H364" s="14">
        <v>79</v>
      </c>
      <c r="I364" s="14">
        <v>0</v>
      </c>
      <c r="J364" s="14">
        <v>3</v>
      </c>
      <c r="K364" s="14">
        <v>22</v>
      </c>
      <c r="L364" s="14">
        <v>80</v>
      </c>
      <c r="M364" s="14">
        <v>180</v>
      </c>
      <c r="N364" s="14">
        <v>2451</v>
      </c>
      <c r="O364" s="19">
        <f t="shared" si="14"/>
        <v>89</v>
      </c>
      <c r="P364" s="21">
        <f t="shared" si="15"/>
        <v>4.0788267644362968</v>
      </c>
    </row>
    <row r="365" spans="1:16" ht="12.5" x14ac:dyDescent="0.25">
      <c r="A365" s="23">
        <v>361</v>
      </c>
      <c r="B365" s="14" t="s">
        <v>427</v>
      </c>
      <c r="C365" s="14">
        <v>3000</v>
      </c>
      <c r="D365" s="14">
        <v>3268</v>
      </c>
      <c r="E365" s="14">
        <v>3059</v>
      </c>
      <c r="F365" s="14">
        <v>450</v>
      </c>
      <c r="G365" s="14">
        <v>66</v>
      </c>
      <c r="H365" s="14">
        <v>702</v>
      </c>
      <c r="I365" s="14">
        <v>192</v>
      </c>
      <c r="J365" s="14">
        <v>45</v>
      </c>
      <c r="K365" s="14">
        <v>148</v>
      </c>
      <c r="L365" s="14">
        <v>704</v>
      </c>
      <c r="M365" s="14">
        <v>973</v>
      </c>
      <c r="N365" s="14">
        <v>12596</v>
      </c>
      <c r="O365" s="19">
        <f t="shared" si="14"/>
        <v>1152</v>
      </c>
      <c r="P365" s="21">
        <f t="shared" si="15"/>
        <v>10.539798719121682</v>
      </c>
    </row>
    <row r="366" spans="1:16" ht="12.5" x14ac:dyDescent="0.25">
      <c r="A366" s="23">
        <v>362</v>
      </c>
      <c r="B366" s="14" t="s">
        <v>428</v>
      </c>
      <c r="C366" s="14">
        <v>996</v>
      </c>
      <c r="D366" s="14">
        <v>877</v>
      </c>
      <c r="E366" s="14">
        <v>447</v>
      </c>
      <c r="F366" s="14">
        <v>129</v>
      </c>
      <c r="G366" s="14">
        <v>4</v>
      </c>
      <c r="H366" s="14">
        <v>82</v>
      </c>
      <c r="I366" s="14">
        <v>16</v>
      </c>
      <c r="J366" s="14">
        <v>4</v>
      </c>
      <c r="K366" s="14">
        <v>23</v>
      </c>
      <c r="L366" s="14">
        <v>130</v>
      </c>
      <c r="M366" s="14">
        <v>156</v>
      </c>
      <c r="N366" s="14">
        <v>2861</v>
      </c>
      <c r="O366" s="19">
        <f t="shared" si="14"/>
        <v>211</v>
      </c>
      <c r="P366" s="21">
        <f t="shared" si="15"/>
        <v>8.1846392552366165</v>
      </c>
    </row>
    <row r="367" spans="1:16" ht="12.5" x14ac:dyDescent="0.25">
      <c r="A367" s="23">
        <v>363</v>
      </c>
      <c r="B367" s="14" t="s">
        <v>667</v>
      </c>
      <c r="C367" s="14">
        <v>831</v>
      </c>
      <c r="D367" s="14">
        <v>652</v>
      </c>
      <c r="E367" s="14">
        <v>982</v>
      </c>
      <c r="F367" s="14">
        <v>672</v>
      </c>
      <c r="G367" s="14">
        <v>78</v>
      </c>
      <c r="H367" s="14">
        <v>175</v>
      </c>
      <c r="I367" s="14">
        <v>28</v>
      </c>
      <c r="J367" s="14">
        <v>14</v>
      </c>
      <c r="K367" s="14">
        <v>54</v>
      </c>
      <c r="L367" s="14">
        <v>454</v>
      </c>
      <c r="M367" s="14">
        <v>378</v>
      </c>
      <c r="N367" s="14">
        <v>4309</v>
      </c>
      <c r="O367" s="19">
        <f t="shared" si="14"/>
        <v>847</v>
      </c>
      <c r="P367" s="21">
        <f t="shared" si="15"/>
        <v>24.29718875502008</v>
      </c>
    </row>
    <row r="368" spans="1:16" ht="12.5" x14ac:dyDescent="0.25">
      <c r="A368" s="23">
        <v>364</v>
      </c>
      <c r="B368" s="14" t="s">
        <v>668</v>
      </c>
      <c r="C368" s="14">
        <v>450</v>
      </c>
      <c r="D368" s="14">
        <v>433</v>
      </c>
      <c r="E368" s="14">
        <v>535</v>
      </c>
      <c r="F368" s="14">
        <v>82</v>
      </c>
      <c r="G368" s="14">
        <v>8</v>
      </c>
      <c r="H368" s="14">
        <v>131</v>
      </c>
      <c r="I368" s="14">
        <v>14</v>
      </c>
      <c r="J368" s="14">
        <v>4</v>
      </c>
      <c r="K368" s="14">
        <v>21</v>
      </c>
      <c r="L368" s="14">
        <v>113</v>
      </c>
      <c r="M368" s="14">
        <v>159</v>
      </c>
      <c r="N368" s="14">
        <v>1958</v>
      </c>
      <c r="O368" s="19">
        <f t="shared" si="14"/>
        <v>213</v>
      </c>
      <c r="P368" s="21">
        <f t="shared" si="15"/>
        <v>12.693682955899883</v>
      </c>
    </row>
    <row r="369" spans="1:16" ht="12.5" x14ac:dyDescent="0.25">
      <c r="A369" s="23">
        <v>365</v>
      </c>
      <c r="B369" s="14" t="s">
        <v>669</v>
      </c>
      <c r="C369" s="14">
        <v>300</v>
      </c>
      <c r="D369" s="14">
        <v>357</v>
      </c>
      <c r="E369" s="14">
        <v>324</v>
      </c>
      <c r="F369" s="14">
        <v>79</v>
      </c>
      <c r="G369" s="14">
        <v>0</v>
      </c>
      <c r="H369" s="14">
        <v>61</v>
      </c>
      <c r="I369" s="14">
        <v>9</v>
      </c>
      <c r="J369" s="14">
        <v>0</v>
      </c>
      <c r="K369" s="14">
        <v>14</v>
      </c>
      <c r="L369" s="14">
        <v>68</v>
      </c>
      <c r="M369" s="14">
        <v>90</v>
      </c>
      <c r="N369" s="14">
        <v>1304</v>
      </c>
      <c r="O369" s="19">
        <f t="shared" si="14"/>
        <v>140</v>
      </c>
      <c r="P369" s="21">
        <f t="shared" si="15"/>
        <v>12.237762237762238</v>
      </c>
    </row>
    <row r="370" spans="1:16" ht="12.5" x14ac:dyDescent="0.25">
      <c r="A370" s="23">
        <v>366</v>
      </c>
      <c r="B370" s="14" t="s">
        <v>429</v>
      </c>
      <c r="C370" s="14">
        <v>867</v>
      </c>
      <c r="D370" s="14">
        <v>1297</v>
      </c>
      <c r="E370" s="14">
        <v>2764</v>
      </c>
      <c r="F370" s="14">
        <v>724</v>
      </c>
      <c r="G370" s="14">
        <v>113</v>
      </c>
      <c r="H370" s="14">
        <v>533</v>
      </c>
      <c r="I370" s="14">
        <v>44</v>
      </c>
      <c r="J370" s="14">
        <v>13</v>
      </c>
      <c r="K370" s="14">
        <v>135</v>
      </c>
      <c r="L370" s="14">
        <v>719</v>
      </c>
      <c r="M370" s="14">
        <v>1617</v>
      </c>
      <c r="N370" s="14">
        <v>8841</v>
      </c>
      <c r="O370" s="19">
        <f t="shared" si="14"/>
        <v>1257</v>
      </c>
      <c r="P370" s="21">
        <f t="shared" si="15"/>
        <v>19.368258859784284</v>
      </c>
    </row>
    <row r="371" spans="1:16" ht="12.5" x14ac:dyDescent="0.25">
      <c r="A371" s="23">
        <v>367</v>
      </c>
      <c r="B371" s="14" t="s">
        <v>670</v>
      </c>
      <c r="C371" s="14">
        <v>616</v>
      </c>
      <c r="D371" s="14">
        <v>441</v>
      </c>
      <c r="E371" s="14">
        <v>160</v>
      </c>
      <c r="F371" s="14">
        <v>40</v>
      </c>
      <c r="G371" s="14">
        <v>12</v>
      </c>
      <c r="H371" s="14">
        <v>65</v>
      </c>
      <c r="I371" s="14">
        <v>4</v>
      </c>
      <c r="J371" s="14">
        <v>0</v>
      </c>
      <c r="K371" s="14">
        <v>15</v>
      </c>
      <c r="L371" s="14">
        <v>69</v>
      </c>
      <c r="M371" s="14">
        <v>110</v>
      </c>
      <c r="N371" s="14">
        <v>1533</v>
      </c>
      <c r="O371" s="19">
        <f t="shared" si="14"/>
        <v>105</v>
      </c>
      <c r="P371" s="21">
        <f t="shared" si="15"/>
        <v>7.7605321507760534</v>
      </c>
    </row>
    <row r="372" spans="1:16" ht="12.5" x14ac:dyDescent="0.25">
      <c r="A372" s="23">
        <v>368</v>
      </c>
      <c r="B372" s="14" t="s">
        <v>430</v>
      </c>
      <c r="C372" s="14">
        <v>3096</v>
      </c>
      <c r="D372" s="14">
        <v>3103</v>
      </c>
      <c r="E372" s="14">
        <v>2925</v>
      </c>
      <c r="F372" s="14">
        <v>304</v>
      </c>
      <c r="G372" s="14">
        <v>59</v>
      </c>
      <c r="H372" s="14">
        <v>537</v>
      </c>
      <c r="I372" s="14">
        <v>28</v>
      </c>
      <c r="J372" s="14">
        <v>11</v>
      </c>
      <c r="K372" s="14">
        <v>133</v>
      </c>
      <c r="L372" s="14">
        <v>374</v>
      </c>
      <c r="M372" s="14">
        <v>1050</v>
      </c>
      <c r="N372" s="14">
        <v>11628</v>
      </c>
      <c r="O372" s="19">
        <f t="shared" si="14"/>
        <v>841</v>
      </c>
      <c r="P372" s="21">
        <f t="shared" si="15"/>
        <v>8.2483326794821501</v>
      </c>
    </row>
    <row r="373" spans="1:16" ht="12.5" x14ac:dyDescent="0.25">
      <c r="A373" s="23">
        <v>369</v>
      </c>
      <c r="B373" s="14" t="s">
        <v>431</v>
      </c>
      <c r="C373" s="14">
        <v>213</v>
      </c>
      <c r="D373" s="14">
        <v>274</v>
      </c>
      <c r="E373" s="14">
        <v>413</v>
      </c>
      <c r="F373" s="14">
        <v>12</v>
      </c>
      <c r="G373" s="14">
        <v>8</v>
      </c>
      <c r="H373" s="14">
        <v>77</v>
      </c>
      <c r="I373" s="14">
        <v>4</v>
      </c>
      <c r="J373" s="14">
        <v>4</v>
      </c>
      <c r="K373" s="14">
        <v>15</v>
      </c>
      <c r="L373" s="14">
        <v>71</v>
      </c>
      <c r="M373" s="14">
        <v>96</v>
      </c>
      <c r="N373" s="14">
        <v>1187</v>
      </c>
      <c r="O373" s="19">
        <f t="shared" si="14"/>
        <v>89</v>
      </c>
      <c r="P373" s="21">
        <f t="shared" si="15"/>
        <v>8.7254901960784306</v>
      </c>
    </row>
    <row r="374" spans="1:16" ht="12.5" x14ac:dyDescent="0.25">
      <c r="A374" s="23">
        <v>370</v>
      </c>
      <c r="B374" s="14" t="s">
        <v>671</v>
      </c>
      <c r="C374" s="14">
        <v>823</v>
      </c>
      <c r="D374" s="14">
        <v>554</v>
      </c>
      <c r="E374" s="14">
        <v>266</v>
      </c>
      <c r="F374" s="14">
        <v>22</v>
      </c>
      <c r="G374" s="14">
        <v>0</v>
      </c>
      <c r="H374" s="14">
        <v>105</v>
      </c>
      <c r="I374" s="14">
        <v>16</v>
      </c>
      <c r="J374" s="14">
        <v>5</v>
      </c>
      <c r="K374" s="14">
        <v>33</v>
      </c>
      <c r="L374" s="14">
        <v>156</v>
      </c>
      <c r="M374" s="14">
        <v>214</v>
      </c>
      <c r="N374" s="14">
        <v>2193</v>
      </c>
      <c r="O374" s="19">
        <f t="shared" si="14"/>
        <v>127</v>
      </c>
      <c r="P374" s="21">
        <f t="shared" si="15"/>
        <v>6.9627192982456139</v>
      </c>
    </row>
    <row r="375" spans="1:16" ht="12.5" x14ac:dyDescent="0.25">
      <c r="A375" s="23">
        <v>371</v>
      </c>
      <c r="B375" s="14" t="s">
        <v>432</v>
      </c>
      <c r="C375" s="14">
        <v>1468</v>
      </c>
      <c r="D375" s="14">
        <v>1582</v>
      </c>
      <c r="E375" s="14">
        <v>949</v>
      </c>
      <c r="F375" s="14">
        <v>133</v>
      </c>
      <c r="G375" s="14">
        <v>23</v>
      </c>
      <c r="H375" s="14">
        <v>175</v>
      </c>
      <c r="I375" s="14">
        <v>35</v>
      </c>
      <c r="J375" s="14">
        <v>4</v>
      </c>
      <c r="K375" s="14">
        <v>115</v>
      </c>
      <c r="L375" s="14">
        <v>316</v>
      </c>
      <c r="M375" s="14">
        <v>284</v>
      </c>
      <c r="N375" s="14">
        <v>5088</v>
      </c>
      <c r="O375" s="19">
        <f t="shared" si="14"/>
        <v>308</v>
      </c>
      <c r="P375" s="21">
        <f t="shared" si="15"/>
        <v>6.8688670829616409</v>
      </c>
    </row>
    <row r="376" spans="1:16" ht="12.5" x14ac:dyDescent="0.25">
      <c r="A376" s="23">
        <v>372</v>
      </c>
      <c r="B376" s="14" t="s">
        <v>672</v>
      </c>
      <c r="C376" s="14">
        <v>87</v>
      </c>
      <c r="D376" s="14">
        <v>83</v>
      </c>
      <c r="E376" s="14">
        <v>21</v>
      </c>
      <c r="F376" s="14">
        <v>13</v>
      </c>
      <c r="G376" s="14">
        <v>0</v>
      </c>
      <c r="H376" s="14">
        <v>13</v>
      </c>
      <c r="I376" s="14">
        <v>8</v>
      </c>
      <c r="J376" s="14">
        <v>0</v>
      </c>
      <c r="K376" s="14">
        <v>7</v>
      </c>
      <c r="L376" s="14">
        <v>33</v>
      </c>
      <c r="M376" s="14">
        <v>65</v>
      </c>
      <c r="N376" s="14">
        <v>327</v>
      </c>
      <c r="O376" s="19">
        <f t="shared" si="14"/>
        <v>26</v>
      </c>
      <c r="P376" s="21">
        <f t="shared" si="15"/>
        <v>11.206896551724139</v>
      </c>
    </row>
    <row r="377" spans="1:16" ht="12.5" x14ac:dyDescent="0.25">
      <c r="A377" s="23">
        <v>373</v>
      </c>
      <c r="B377" s="14" t="s">
        <v>433</v>
      </c>
      <c r="C377" s="14">
        <v>790</v>
      </c>
      <c r="D377" s="14">
        <v>943</v>
      </c>
      <c r="E377" s="14">
        <v>698</v>
      </c>
      <c r="F377" s="14">
        <v>24</v>
      </c>
      <c r="G377" s="14">
        <v>0</v>
      </c>
      <c r="H377" s="14">
        <v>72</v>
      </c>
      <c r="I377" s="14">
        <v>9</v>
      </c>
      <c r="J377" s="14">
        <v>5</v>
      </c>
      <c r="K377" s="14">
        <v>17</v>
      </c>
      <c r="L377" s="14">
        <v>98</v>
      </c>
      <c r="M377" s="14">
        <v>250</v>
      </c>
      <c r="N377" s="14">
        <v>2912</v>
      </c>
      <c r="O377" s="19">
        <f t="shared" si="14"/>
        <v>96</v>
      </c>
      <c r="P377" s="21">
        <f t="shared" si="15"/>
        <v>3.7529319781078971</v>
      </c>
    </row>
    <row r="378" spans="1:16" ht="12.5" x14ac:dyDescent="0.25">
      <c r="A378" s="23">
        <v>374</v>
      </c>
      <c r="B378" s="14" t="s">
        <v>434</v>
      </c>
      <c r="C378" s="14">
        <v>1029</v>
      </c>
      <c r="D378" s="14">
        <v>1021</v>
      </c>
      <c r="E378" s="14">
        <v>862</v>
      </c>
      <c r="F378" s="14">
        <v>95</v>
      </c>
      <c r="G378" s="14">
        <v>19</v>
      </c>
      <c r="H378" s="14">
        <v>144</v>
      </c>
      <c r="I378" s="14">
        <v>18</v>
      </c>
      <c r="J378" s="14">
        <v>3</v>
      </c>
      <c r="K378" s="14">
        <v>50</v>
      </c>
      <c r="L378" s="14">
        <v>132</v>
      </c>
      <c r="M378" s="14">
        <v>463</v>
      </c>
      <c r="N378" s="14">
        <v>3836</v>
      </c>
      <c r="O378" s="19">
        <f t="shared" si="14"/>
        <v>239</v>
      </c>
      <c r="P378" s="21">
        <f t="shared" si="15"/>
        <v>7.3742672014810244</v>
      </c>
    </row>
    <row r="379" spans="1:16" ht="12.5" x14ac:dyDescent="0.25">
      <c r="A379" s="23">
        <v>375</v>
      </c>
      <c r="B379" s="14" t="s">
        <v>435</v>
      </c>
      <c r="C379" s="14">
        <v>765</v>
      </c>
      <c r="D379" s="14">
        <v>765</v>
      </c>
      <c r="E379" s="14">
        <v>725</v>
      </c>
      <c r="F379" s="14">
        <v>12</v>
      </c>
      <c r="G379" s="14">
        <v>7</v>
      </c>
      <c r="H379" s="14">
        <v>120</v>
      </c>
      <c r="I379" s="14">
        <v>11</v>
      </c>
      <c r="J379" s="14">
        <v>5</v>
      </c>
      <c r="K379" s="14">
        <v>36</v>
      </c>
      <c r="L379" s="14">
        <v>114</v>
      </c>
      <c r="M379" s="14">
        <v>225</v>
      </c>
      <c r="N379" s="14">
        <v>2788</v>
      </c>
      <c r="O379" s="19">
        <f t="shared" si="14"/>
        <v>132</v>
      </c>
      <c r="P379" s="21">
        <f t="shared" si="15"/>
        <v>5.396565821749796</v>
      </c>
    </row>
    <row r="380" spans="1:16" ht="12.5" x14ac:dyDescent="0.25">
      <c r="A380" s="23">
        <v>376</v>
      </c>
      <c r="B380" s="14" t="s">
        <v>436</v>
      </c>
      <c r="C380" s="14">
        <v>1369</v>
      </c>
      <c r="D380" s="14">
        <v>1278</v>
      </c>
      <c r="E380" s="14">
        <v>617</v>
      </c>
      <c r="F380" s="14">
        <v>72</v>
      </c>
      <c r="G380" s="14">
        <v>8</v>
      </c>
      <c r="H380" s="14">
        <v>119</v>
      </c>
      <c r="I380" s="14">
        <v>19</v>
      </c>
      <c r="J380" s="14">
        <v>5</v>
      </c>
      <c r="K380" s="14">
        <v>51</v>
      </c>
      <c r="L380" s="14">
        <v>150</v>
      </c>
      <c r="M380" s="14">
        <v>239</v>
      </c>
      <c r="N380" s="14">
        <v>3921</v>
      </c>
      <c r="O380" s="19">
        <f t="shared" si="14"/>
        <v>191</v>
      </c>
      <c r="P380" s="21">
        <f t="shared" si="15"/>
        <v>5.398530243075184</v>
      </c>
    </row>
    <row r="381" spans="1:16" ht="12.5" x14ac:dyDescent="0.25">
      <c r="A381" s="23">
        <v>377</v>
      </c>
      <c r="B381" s="14" t="s">
        <v>673</v>
      </c>
      <c r="C381" s="14">
        <v>2766</v>
      </c>
      <c r="D381" s="14">
        <v>2495</v>
      </c>
      <c r="E381" s="14">
        <v>920</v>
      </c>
      <c r="F381" s="14">
        <v>27</v>
      </c>
      <c r="G381" s="14">
        <v>12</v>
      </c>
      <c r="H381" s="14">
        <v>252</v>
      </c>
      <c r="I381" s="14">
        <v>28</v>
      </c>
      <c r="J381" s="14">
        <v>9</v>
      </c>
      <c r="K381" s="14">
        <v>111</v>
      </c>
      <c r="L381" s="14">
        <v>304</v>
      </c>
      <c r="M381" s="14">
        <v>1747</v>
      </c>
      <c r="N381" s="14">
        <v>8669</v>
      </c>
      <c r="O381" s="19">
        <f t="shared" si="14"/>
        <v>279</v>
      </c>
      <c r="P381" s="21">
        <f t="shared" si="15"/>
        <v>4.214501510574018</v>
      </c>
    </row>
    <row r="382" spans="1:16" ht="12.5" x14ac:dyDescent="0.25">
      <c r="A382" s="23">
        <v>378</v>
      </c>
      <c r="B382" s="14" t="s">
        <v>437</v>
      </c>
      <c r="C382" s="14">
        <v>822</v>
      </c>
      <c r="D382" s="14">
        <v>3511</v>
      </c>
      <c r="E382" s="14">
        <v>1532</v>
      </c>
      <c r="F382" s="14">
        <v>4</v>
      </c>
      <c r="G382" s="14">
        <v>4</v>
      </c>
      <c r="H382" s="14">
        <v>164</v>
      </c>
      <c r="I382" s="14">
        <v>15</v>
      </c>
      <c r="J382" s="14">
        <v>4</v>
      </c>
      <c r="K382" s="14">
        <v>48</v>
      </c>
      <c r="L382" s="14">
        <v>234</v>
      </c>
      <c r="M382" s="14">
        <v>214</v>
      </c>
      <c r="N382" s="14">
        <v>6548</v>
      </c>
      <c r="O382" s="19">
        <f t="shared" si="14"/>
        <v>168</v>
      </c>
      <c r="P382" s="21">
        <f t="shared" si="15"/>
        <v>2.7522935779816518</v>
      </c>
    </row>
    <row r="383" spans="1:16" ht="12.5" x14ac:dyDescent="0.25">
      <c r="A383" s="23">
        <v>379</v>
      </c>
      <c r="B383" s="14" t="s">
        <v>674</v>
      </c>
      <c r="C383" s="14">
        <v>517</v>
      </c>
      <c r="D383" s="14">
        <v>211</v>
      </c>
      <c r="E383" s="14">
        <v>77</v>
      </c>
      <c r="F383" s="14">
        <v>50</v>
      </c>
      <c r="G383" s="14">
        <v>9</v>
      </c>
      <c r="H383" s="14">
        <v>63</v>
      </c>
      <c r="I383" s="14">
        <v>5</v>
      </c>
      <c r="J383" s="14">
        <v>7</v>
      </c>
      <c r="K383" s="14">
        <v>20</v>
      </c>
      <c r="L383" s="14">
        <v>127</v>
      </c>
      <c r="M383" s="14">
        <v>161</v>
      </c>
      <c r="N383" s="14">
        <v>1233</v>
      </c>
      <c r="O383" s="19">
        <f t="shared" si="14"/>
        <v>113</v>
      </c>
      <c r="P383" s="21">
        <f t="shared" si="15"/>
        <v>11.78310740354536</v>
      </c>
    </row>
    <row r="384" spans="1:16" ht="12.5" x14ac:dyDescent="0.25">
      <c r="A384" s="23">
        <v>380</v>
      </c>
      <c r="B384" s="14" t="s">
        <v>438</v>
      </c>
      <c r="C384" s="14">
        <v>933</v>
      </c>
      <c r="D384" s="14">
        <v>1062</v>
      </c>
      <c r="E384" s="14">
        <v>995</v>
      </c>
      <c r="F384" s="14">
        <v>24</v>
      </c>
      <c r="G384" s="14">
        <v>20</v>
      </c>
      <c r="H384" s="14">
        <v>171</v>
      </c>
      <c r="I384" s="14">
        <v>19</v>
      </c>
      <c r="J384" s="14">
        <v>12</v>
      </c>
      <c r="K384" s="14">
        <v>31</v>
      </c>
      <c r="L384" s="14">
        <v>115</v>
      </c>
      <c r="M384" s="14">
        <v>364</v>
      </c>
      <c r="N384" s="14">
        <v>3732</v>
      </c>
      <c r="O384" s="19">
        <f t="shared" si="14"/>
        <v>195</v>
      </c>
      <c r="P384" s="21">
        <f t="shared" si="15"/>
        <v>5.9687786960514231</v>
      </c>
    </row>
    <row r="385" spans="1:16" ht="12.5" x14ac:dyDescent="0.25">
      <c r="A385" s="23">
        <v>381</v>
      </c>
      <c r="B385" s="14" t="s">
        <v>675</v>
      </c>
      <c r="C385" s="14">
        <v>245</v>
      </c>
      <c r="D385" s="14">
        <v>123</v>
      </c>
      <c r="E385" s="14">
        <v>41</v>
      </c>
      <c r="F385" s="14">
        <v>6</v>
      </c>
      <c r="G385" s="14">
        <v>5</v>
      </c>
      <c r="H385" s="14">
        <v>40</v>
      </c>
      <c r="I385" s="14">
        <v>16</v>
      </c>
      <c r="J385" s="14">
        <v>0</v>
      </c>
      <c r="K385" s="14">
        <v>12</v>
      </c>
      <c r="L385" s="14">
        <v>45</v>
      </c>
      <c r="M385" s="14">
        <v>98</v>
      </c>
      <c r="N385" s="14">
        <v>628</v>
      </c>
      <c r="O385" s="19">
        <f t="shared" si="14"/>
        <v>46</v>
      </c>
      <c r="P385" s="21">
        <f t="shared" si="15"/>
        <v>9.4262295081967213</v>
      </c>
    </row>
    <row r="386" spans="1:16" ht="12.5" x14ac:dyDescent="0.25">
      <c r="A386" s="23">
        <v>382</v>
      </c>
      <c r="B386" s="14" t="s">
        <v>439</v>
      </c>
      <c r="C386" s="14">
        <v>3457</v>
      </c>
      <c r="D386" s="14">
        <v>8544</v>
      </c>
      <c r="E386" s="14">
        <v>4695</v>
      </c>
      <c r="F386" s="14">
        <v>183</v>
      </c>
      <c r="G386" s="14">
        <v>47</v>
      </c>
      <c r="H386" s="14">
        <v>665</v>
      </c>
      <c r="I386" s="14">
        <v>98</v>
      </c>
      <c r="J386" s="14">
        <v>26</v>
      </c>
      <c r="K386" s="14">
        <v>510</v>
      </c>
      <c r="L386" s="14">
        <v>981</v>
      </c>
      <c r="M386" s="14">
        <v>966</v>
      </c>
      <c r="N386" s="14">
        <v>20169</v>
      </c>
      <c r="O386" s="19">
        <f t="shared" si="14"/>
        <v>848</v>
      </c>
      <c r="P386" s="21">
        <f t="shared" si="15"/>
        <v>4.652949245541838</v>
      </c>
    </row>
    <row r="387" spans="1:16" ht="12.5" x14ac:dyDescent="0.25">
      <c r="A387" s="23">
        <v>383</v>
      </c>
      <c r="B387" s="14" t="s">
        <v>440</v>
      </c>
      <c r="C387" s="14">
        <v>1812</v>
      </c>
      <c r="D387" s="14">
        <v>1819</v>
      </c>
      <c r="E387" s="14">
        <v>799</v>
      </c>
      <c r="F387" s="14">
        <v>69</v>
      </c>
      <c r="G387" s="14">
        <v>15</v>
      </c>
      <c r="H387" s="14">
        <v>169</v>
      </c>
      <c r="I387" s="14">
        <v>4</v>
      </c>
      <c r="J387" s="14">
        <v>0</v>
      </c>
      <c r="K387" s="14">
        <v>49</v>
      </c>
      <c r="L387" s="14">
        <v>132</v>
      </c>
      <c r="M387" s="14">
        <v>328</v>
      </c>
      <c r="N387" s="14">
        <v>5199</v>
      </c>
      <c r="O387" s="19">
        <f t="shared" si="14"/>
        <v>238</v>
      </c>
      <c r="P387" s="21">
        <f t="shared" si="15"/>
        <v>5.0253378378378377</v>
      </c>
    </row>
    <row r="388" spans="1:16" ht="12.5" x14ac:dyDescent="0.25">
      <c r="A388" s="23">
        <v>384</v>
      </c>
      <c r="B388" s="14" t="s">
        <v>441</v>
      </c>
      <c r="C388" s="14">
        <v>394</v>
      </c>
      <c r="D388" s="14">
        <v>311</v>
      </c>
      <c r="E388" s="14">
        <v>1128</v>
      </c>
      <c r="F388" s="14">
        <v>29</v>
      </c>
      <c r="G388" s="14">
        <v>64</v>
      </c>
      <c r="H388" s="14">
        <v>157</v>
      </c>
      <c r="I388" s="14">
        <v>11</v>
      </c>
      <c r="J388" s="14">
        <v>5</v>
      </c>
      <c r="K388" s="14">
        <v>65</v>
      </c>
      <c r="L388" s="14">
        <v>88</v>
      </c>
      <c r="M388" s="14">
        <v>594</v>
      </c>
      <c r="N388" s="14">
        <v>2851</v>
      </c>
      <c r="O388" s="19">
        <f t="shared" si="14"/>
        <v>186</v>
      </c>
      <c r="P388" s="21">
        <f t="shared" si="15"/>
        <v>8.5951940850277264</v>
      </c>
    </row>
    <row r="389" spans="1:16" ht="12.5" x14ac:dyDescent="0.25">
      <c r="A389" s="23">
        <v>385</v>
      </c>
      <c r="B389" s="14" t="s">
        <v>442</v>
      </c>
      <c r="C389" s="14">
        <v>2029</v>
      </c>
      <c r="D389" s="14">
        <v>2452</v>
      </c>
      <c r="E389" s="14">
        <v>2067</v>
      </c>
      <c r="F389" s="14">
        <v>84</v>
      </c>
      <c r="G389" s="14">
        <v>22</v>
      </c>
      <c r="H389" s="14">
        <v>290</v>
      </c>
      <c r="I389" s="14">
        <v>32</v>
      </c>
      <c r="J389" s="14">
        <v>15</v>
      </c>
      <c r="K389" s="14">
        <v>79</v>
      </c>
      <c r="L389" s="14">
        <v>355</v>
      </c>
      <c r="M389" s="14">
        <v>703</v>
      </c>
      <c r="N389" s="14">
        <v>8128</v>
      </c>
      <c r="O389" s="19">
        <f t="shared" si="14"/>
        <v>374</v>
      </c>
      <c r="P389" s="21">
        <f t="shared" si="15"/>
        <v>5.2899575671852901</v>
      </c>
    </row>
    <row r="390" spans="1:16" ht="12.5" x14ac:dyDescent="0.25">
      <c r="A390" s="23">
        <v>386</v>
      </c>
      <c r="B390" s="14" t="s">
        <v>443</v>
      </c>
      <c r="C390" s="14">
        <v>1407</v>
      </c>
      <c r="D390" s="14">
        <v>1420</v>
      </c>
      <c r="E390" s="14">
        <v>739</v>
      </c>
      <c r="F390" s="14">
        <v>19</v>
      </c>
      <c r="G390" s="14">
        <v>0</v>
      </c>
      <c r="H390" s="14">
        <v>142</v>
      </c>
      <c r="I390" s="14">
        <v>11</v>
      </c>
      <c r="J390" s="14">
        <v>3</v>
      </c>
      <c r="K390" s="14">
        <v>31</v>
      </c>
      <c r="L390" s="14">
        <v>109</v>
      </c>
      <c r="M390" s="14">
        <v>310</v>
      </c>
      <c r="N390" s="14">
        <v>4185</v>
      </c>
      <c r="O390" s="19">
        <f t="shared" si="14"/>
        <v>161</v>
      </c>
      <c r="P390" s="21">
        <f t="shared" si="15"/>
        <v>4.2682926829268295</v>
      </c>
    </row>
    <row r="391" spans="1:16" ht="12.5" x14ac:dyDescent="0.25">
      <c r="A391" s="23">
        <v>387</v>
      </c>
      <c r="B391" s="14" t="s">
        <v>444</v>
      </c>
      <c r="C391" s="14">
        <v>1191</v>
      </c>
      <c r="D391" s="14">
        <v>1257</v>
      </c>
      <c r="E391" s="14">
        <v>357</v>
      </c>
      <c r="F391" s="14">
        <v>15</v>
      </c>
      <c r="G391" s="14">
        <v>9</v>
      </c>
      <c r="H391" s="14">
        <v>82</v>
      </c>
      <c r="I391" s="14">
        <v>10</v>
      </c>
      <c r="J391" s="14">
        <v>8</v>
      </c>
      <c r="K391" s="14">
        <v>103</v>
      </c>
      <c r="L391" s="14">
        <v>115</v>
      </c>
      <c r="M391" s="14">
        <v>279</v>
      </c>
      <c r="N391" s="14">
        <v>3415</v>
      </c>
      <c r="O391" s="19">
        <f t="shared" si="14"/>
        <v>97</v>
      </c>
      <c r="P391" s="21">
        <f t="shared" si="15"/>
        <v>3.1992084432717678</v>
      </c>
    </row>
    <row r="392" spans="1:16" ht="12.5" x14ac:dyDescent="0.25">
      <c r="A392" s="23">
        <v>388</v>
      </c>
      <c r="B392" s="14" t="s">
        <v>676</v>
      </c>
      <c r="C392" s="14">
        <v>981</v>
      </c>
      <c r="D392" s="14">
        <v>328</v>
      </c>
      <c r="E392" s="14">
        <v>257</v>
      </c>
      <c r="F392" s="14">
        <v>9</v>
      </c>
      <c r="G392" s="14">
        <v>4</v>
      </c>
      <c r="H392" s="14">
        <v>76</v>
      </c>
      <c r="I392" s="14">
        <v>9</v>
      </c>
      <c r="J392" s="14">
        <v>3</v>
      </c>
      <c r="K392" s="14">
        <v>14</v>
      </c>
      <c r="L392" s="14">
        <v>58</v>
      </c>
      <c r="M392" s="14">
        <v>506</v>
      </c>
      <c r="N392" s="14">
        <v>2242</v>
      </c>
      <c r="O392" s="19">
        <f t="shared" si="14"/>
        <v>85</v>
      </c>
      <c r="P392" s="21">
        <f t="shared" si="15"/>
        <v>5.0565139797739436</v>
      </c>
    </row>
    <row r="393" spans="1:16" ht="12.5" x14ac:dyDescent="0.25">
      <c r="A393" s="23">
        <v>389</v>
      </c>
      <c r="B393" s="14" t="s">
        <v>445</v>
      </c>
      <c r="C393" s="14">
        <v>3024</v>
      </c>
      <c r="D393" s="14">
        <v>10213</v>
      </c>
      <c r="E393" s="14">
        <v>5846</v>
      </c>
      <c r="F393" s="14">
        <v>27</v>
      </c>
      <c r="G393" s="14">
        <v>7</v>
      </c>
      <c r="H393" s="14">
        <v>446</v>
      </c>
      <c r="I393" s="14">
        <v>125</v>
      </c>
      <c r="J393" s="14">
        <v>18</v>
      </c>
      <c r="K393" s="14">
        <v>299</v>
      </c>
      <c r="L393" s="14">
        <v>905</v>
      </c>
      <c r="M393" s="14">
        <v>1595</v>
      </c>
      <c r="N393" s="14">
        <v>22506</v>
      </c>
      <c r="O393" s="19">
        <f t="shared" si="14"/>
        <v>473</v>
      </c>
      <c r="P393" s="21">
        <f t="shared" si="15"/>
        <v>2.3644088977755562</v>
      </c>
    </row>
    <row r="394" spans="1:16" ht="12.5" x14ac:dyDescent="0.25">
      <c r="A394" s="23">
        <v>390</v>
      </c>
      <c r="B394" s="14" t="s">
        <v>677</v>
      </c>
      <c r="C394" s="14">
        <v>977</v>
      </c>
      <c r="D394" s="14">
        <v>385</v>
      </c>
      <c r="E394" s="14">
        <v>145</v>
      </c>
      <c r="F394" s="14">
        <v>8</v>
      </c>
      <c r="G394" s="14">
        <v>0</v>
      </c>
      <c r="H394" s="14">
        <v>56</v>
      </c>
      <c r="I394" s="14">
        <v>6</v>
      </c>
      <c r="J394" s="14">
        <v>0</v>
      </c>
      <c r="K394" s="14">
        <v>93</v>
      </c>
      <c r="L394" s="14">
        <v>116</v>
      </c>
      <c r="M394" s="14">
        <v>1152</v>
      </c>
      <c r="N394" s="14">
        <v>2939</v>
      </c>
      <c r="O394" s="19">
        <f t="shared" si="14"/>
        <v>64</v>
      </c>
      <c r="P394" s="21">
        <f t="shared" si="15"/>
        <v>3.8323353293413174</v>
      </c>
    </row>
    <row r="395" spans="1:16" ht="12.5" x14ac:dyDescent="0.25">
      <c r="A395" s="23">
        <v>391</v>
      </c>
      <c r="B395" s="14" t="s">
        <v>678</v>
      </c>
      <c r="C395" s="14">
        <v>761</v>
      </c>
      <c r="D395" s="14">
        <v>401</v>
      </c>
      <c r="E395" s="14">
        <v>162</v>
      </c>
      <c r="F395" s="14">
        <v>30</v>
      </c>
      <c r="G395" s="14">
        <v>0</v>
      </c>
      <c r="H395" s="14">
        <v>96</v>
      </c>
      <c r="I395" s="14">
        <v>14</v>
      </c>
      <c r="J395" s="14">
        <v>0</v>
      </c>
      <c r="K395" s="14">
        <v>29</v>
      </c>
      <c r="L395" s="14">
        <v>109</v>
      </c>
      <c r="M395" s="14">
        <v>734</v>
      </c>
      <c r="N395" s="14">
        <v>2345</v>
      </c>
      <c r="O395" s="19">
        <f t="shared" si="14"/>
        <v>126</v>
      </c>
      <c r="P395" s="21">
        <f t="shared" si="15"/>
        <v>8.4393837910247829</v>
      </c>
    </row>
    <row r="396" spans="1:16" ht="12.5" x14ac:dyDescent="0.25">
      <c r="A396" s="23">
        <v>392</v>
      </c>
      <c r="B396" s="14" t="s">
        <v>446</v>
      </c>
      <c r="C396" s="14">
        <v>2056</v>
      </c>
      <c r="D396" s="14">
        <v>2239</v>
      </c>
      <c r="E396" s="14">
        <v>2519</v>
      </c>
      <c r="F396" s="14">
        <v>488</v>
      </c>
      <c r="G396" s="14">
        <v>36</v>
      </c>
      <c r="H396" s="14">
        <v>367</v>
      </c>
      <c r="I396" s="14">
        <v>17</v>
      </c>
      <c r="J396" s="14">
        <v>7</v>
      </c>
      <c r="K396" s="14">
        <v>110</v>
      </c>
      <c r="L396" s="14">
        <v>538</v>
      </c>
      <c r="M396" s="14">
        <v>1333</v>
      </c>
      <c r="N396" s="14">
        <v>9724</v>
      </c>
      <c r="O396" s="19">
        <f t="shared" si="14"/>
        <v>855</v>
      </c>
      <c r="P396" s="21">
        <f t="shared" si="15"/>
        <v>10.907003444316878</v>
      </c>
    </row>
    <row r="397" spans="1:16" ht="12.5" x14ac:dyDescent="0.25">
      <c r="A397" s="23">
        <v>393</v>
      </c>
      <c r="B397" s="14" t="s">
        <v>679</v>
      </c>
      <c r="C397" s="14">
        <v>1073</v>
      </c>
      <c r="D397" s="14">
        <v>395</v>
      </c>
      <c r="E397" s="14">
        <v>295</v>
      </c>
      <c r="F397" s="14">
        <v>0</v>
      </c>
      <c r="G397" s="14">
        <v>10</v>
      </c>
      <c r="H397" s="14">
        <v>88</v>
      </c>
      <c r="I397" s="14">
        <v>16</v>
      </c>
      <c r="J397" s="14">
        <v>3</v>
      </c>
      <c r="K397" s="14">
        <v>37</v>
      </c>
      <c r="L397" s="14">
        <v>175</v>
      </c>
      <c r="M397" s="14">
        <v>1133</v>
      </c>
      <c r="N397" s="14">
        <v>3216</v>
      </c>
      <c r="O397" s="19">
        <f t="shared" si="14"/>
        <v>88</v>
      </c>
      <c r="P397" s="21">
        <f t="shared" si="15"/>
        <v>4.5905059989567034</v>
      </c>
    </row>
    <row r="398" spans="1:16" ht="12.5" x14ac:dyDescent="0.25">
      <c r="A398" s="23">
        <v>394</v>
      </c>
      <c r="B398" s="14" t="s">
        <v>680</v>
      </c>
      <c r="C398" s="14">
        <v>1707</v>
      </c>
      <c r="D398" s="14">
        <v>1241</v>
      </c>
      <c r="E398" s="14">
        <v>588</v>
      </c>
      <c r="F398" s="14">
        <v>219</v>
      </c>
      <c r="G398" s="14">
        <v>18</v>
      </c>
      <c r="H398" s="14">
        <v>265</v>
      </c>
      <c r="I398" s="14">
        <v>47</v>
      </c>
      <c r="J398" s="14">
        <v>10</v>
      </c>
      <c r="K398" s="14">
        <v>55</v>
      </c>
      <c r="L398" s="14">
        <v>258</v>
      </c>
      <c r="M398" s="14">
        <v>560</v>
      </c>
      <c r="N398" s="14">
        <v>4967</v>
      </c>
      <c r="O398" s="19">
        <f t="shared" si="14"/>
        <v>484</v>
      </c>
      <c r="P398" s="21">
        <f t="shared" si="15"/>
        <v>11.662650602409638</v>
      </c>
    </row>
    <row r="399" spans="1:16" ht="12.5" x14ac:dyDescent="0.25">
      <c r="A399" s="23">
        <v>395</v>
      </c>
      <c r="B399" s="14" t="s">
        <v>447</v>
      </c>
      <c r="C399" s="14">
        <v>1242</v>
      </c>
      <c r="D399" s="14">
        <v>1497</v>
      </c>
      <c r="E399" s="14">
        <v>2771</v>
      </c>
      <c r="F399" s="14">
        <v>181</v>
      </c>
      <c r="G399" s="14">
        <v>37</v>
      </c>
      <c r="H399" s="14">
        <v>383</v>
      </c>
      <c r="I399" s="14">
        <v>18</v>
      </c>
      <c r="J399" s="14">
        <v>14</v>
      </c>
      <c r="K399" s="14">
        <v>82</v>
      </c>
      <c r="L399" s="14">
        <v>346</v>
      </c>
      <c r="M399" s="14">
        <v>1376</v>
      </c>
      <c r="N399" s="14">
        <v>7953</v>
      </c>
      <c r="O399" s="19">
        <f t="shared" si="14"/>
        <v>564</v>
      </c>
      <c r="P399" s="21">
        <f t="shared" si="15"/>
        <v>9.0602409638554224</v>
      </c>
    </row>
    <row r="400" spans="1:16" ht="12.5" x14ac:dyDescent="0.25">
      <c r="A400" s="23">
        <v>396</v>
      </c>
      <c r="B400" s="14" t="s">
        <v>448</v>
      </c>
      <c r="C400" s="14">
        <v>3729</v>
      </c>
      <c r="D400" s="14">
        <v>4127</v>
      </c>
      <c r="E400" s="14">
        <v>3987</v>
      </c>
      <c r="F400" s="14">
        <v>617</v>
      </c>
      <c r="G400" s="14">
        <v>110</v>
      </c>
      <c r="H400" s="14">
        <v>714</v>
      </c>
      <c r="I400" s="14">
        <v>74</v>
      </c>
      <c r="J400" s="14">
        <v>17</v>
      </c>
      <c r="K400" s="14">
        <v>185</v>
      </c>
      <c r="L400" s="14">
        <v>646</v>
      </c>
      <c r="M400" s="14">
        <v>1478</v>
      </c>
      <c r="N400" s="14">
        <v>15684</v>
      </c>
      <c r="O400" s="19">
        <f t="shared" si="14"/>
        <v>1331</v>
      </c>
      <c r="P400" s="21">
        <f t="shared" si="15"/>
        <v>9.8156342182890857</v>
      </c>
    </row>
    <row r="401" spans="1:16" ht="12.5" x14ac:dyDescent="0.25">
      <c r="A401" s="23">
        <v>397</v>
      </c>
      <c r="B401" s="14" t="s">
        <v>449</v>
      </c>
      <c r="C401" s="14">
        <v>300</v>
      </c>
      <c r="D401" s="14">
        <v>144</v>
      </c>
      <c r="E401" s="14">
        <v>220</v>
      </c>
      <c r="F401" s="14">
        <v>64</v>
      </c>
      <c r="G401" s="14">
        <v>5</v>
      </c>
      <c r="H401" s="14">
        <v>74</v>
      </c>
      <c r="I401" s="14">
        <v>7</v>
      </c>
      <c r="J401" s="14">
        <v>0</v>
      </c>
      <c r="K401" s="14">
        <v>43</v>
      </c>
      <c r="L401" s="14">
        <v>47</v>
      </c>
      <c r="M401" s="14">
        <v>127</v>
      </c>
      <c r="N401" s="14">
        <v>1033</v>
      </c>
      <c r="O401" s="19">
        <f t="shared" si="14"/>
        <v>138</v>
      </c>
      <c r="P401" s="21">
        <f t="shared" si="15"/>
        <v>16.102683780630105</v>
      </c>
    </row>
    <row r="402" spans="1:16" ht="12.5" x14ac:dyDescent="0.25">
      <c r="A402" s="23">
        <v>398</v>
      </c>
      <c r="B402" s="14" t="s">
        <v>681</v>
      </c>
      <c r="C402" s="14">
        <v>0</v>
      </c>
      <c r="D402" s="14">
        <v>5</v>
      </c>
      <c r="E402" s="14">
        <v>0</v>
      </c>
      <c r="F402" s="14">
        <v>22</v>
      </c>
      <c r="G402" s="14">
        <v>0</v>
      </c>
      <c r="H402" s="14">
        <v>0</v>
      </c>
      <c r="I402" s="14">
        <v>201</v>
      </c>
      <c r="J402" s="14">
        <v>0</v>
      </c>
      <c r="K402" s="14">
        <v>4</v>
      </c>
      <c r="L402" s="14">
        <v>8</v>
      </c>
      <c r="M402" s="14">
        <v>50</v>
      </c>
      <c r="N402" s="14">
        <v>295</v>
      </c>
      <c r="O402" s="19">
        <f t="shared" si="14"/>
        <v>22</v>
      </c>
      <c r="P402" s="21">
        <f t="shared" si="15"/>
        <v>9.4827586206896548</v>
      </c>
    </row>
    <row r="403" spans="1:16" ht="12.5" x14ac:dyDescent="0.25">
      <c r="A403" s="23">
        <v>399</v>
      </c>
      <c r="B403" s="14" t="s">
        <v>682</v>
      </c>
      <c r="C403" s="14">
        <v>115</v>
      </c>
      <c r="D403" s="14">
        <v>51</v>
      </c>
      <c r="E403" s="14">
        <v>16</v>
      </c>
      <c r="F403" s="14">
        <v>7</v>
      </c>
      <c r="G403" s="14">
        <v>0</v>
      </c>
      <c r="H403" s="14">
        <v>26</v>
      </c>
      <c r="I403" s="14">
        <v>5</v>
      </c>
      <c r="J403" s="14">
        <v>0</v>
      </c>
      <c r="K403" s="14">
        <v>10</v>
      </c>
      <c r="L403" s="14">
        <v>30</v>
      </c>
      <c r="M403" s="14">
        <v>39</v>
      </c>
      <c r="N403" s="14">
        <v>303</v>
      </c>
      <c r="O403" s="19">
        <f t="shared" si="14"/>
        <v>33</v>
      </c>
      <c r="P403" s="21">
        <f t="shared" si="15"/>
        <v>14.347826086956522</v>
      </c>
    </row>
    <row r="404" spans="1:16" ht="12.5" x14ac:dyDescent="0.25">
      <c r="A404" s="23">
        <v>400</v>
      </c>
      <c r="B404" s="14" t="s">
        <v>683</v>
      </c>
      <c r="C404" s="14">
        <v>341</v>
      </c>
      <c r="D404" s="14">
        <v>297</v>
      </c>
      <c r="E404" s="14">
        <v>269</v>
      </c>
      <c r="F404" s="14">
        <v>8</v>
      </c>
      <c r="G404" s="14">
        <v>14</v>
      </c>
      <c r="H404" s="14">
        <v>68</v>
      </c>
      <c r="I404" s="14">
        <v>0</v>
      </c>
      <c r="J404" s="14">
        <v>0</v>
      </c>
      <c r="K404" s="14">
        <v>11</v>
      </c>
      <c r="L404" s="14">
        <v>23</v>
      </c>
      <c r="M404" s="14">
        <v>94</v>
      </c>
      <c r="N404" s="14">
        <v>1117</v>
      </c>
      <c r="O404" s="19">
        <f t="shared" si="14"/>
        <v>76</v>
      </c>
      <c r="P404" s="21">
        <f t="shared" si="15"/>
        <v>7.5396825396825395</v>
      </c>
    </row>
    <row r="405" spans="1:16" ht="12.5" x14ac:dyDescent="0.25">
      <c r="A405" s="23">
        <v>401</v>
      </c>
      <c r="B405" s="14" t="s">
        <v>684</v>
      </c>
      <c r="C405" s="14">
        <v>697</v>
      </c>
      <c r="D405" s="14">
        <v>686</v>
      </c>
      <c r="E405" s="14">
        <v>216</v>
      </c>
      <c r="F405" s="14">
        <v>41</v>
      </c>
      <c r="G405" s="14">
        <v>20</v>
      </c>
      <c r="H405" s="14">
        <v>164</v>
      </c>
      <c r="I405" s="14">
        <v>35</v>
      </c>
      <c r="J405" s="14">
        <v>4</v>
      </c>
      <c r="K405" s="14">
        <v>47</v>
      </c>
      <c r="L405" s="14">
        <v>203</v>
      </c>
      <c r="M405" s="14">
        <v>200</v>
      </c>
      <c r="N405" s="14">
        <v>2303</v>
      </c>
      <c r="O405" s="19">
        <f t="shared" si="14"/>
        <v>205</v>
      </c>
      <c r="P405" s="21">
        <f t="shared" si="15"/>
        <v>10.732984293193718</v>
      </c>
    </row>
    <row r="406" spans="1:16" ht="12.5" x14ac:dyDescent="0.25">
      <c r="A406" s="23">
        <v>402</v>
      </c>
      <c r="B406" s="14" t="s">
        <v>685</v>
      </c>
      <c r="C406" s="14">
        <v>377</v>
      </c>
      <c r="D406" s="14">
        <v>339</v>
      </c>
      <c r="E406" s="14">
        <v>443</v>
      </c>
      <c r="F406" s="14">
        <v>116</v>
      </c>
      <c r="G406" s="14">
        <v>23</v>
      </c>
      <c r="H406" s="14">
        <v>90</v>
      </c>
      <c r="I406" s="14">
        <v>5</v>
      </c>
      <c r="J406" s="14">
        <v>7</v>
      </c>
      <c r="K406" s="14">
        <v>17</v>
      </c>
      <c r="L406" s="14">
        <v>117</v>
      </c>
      <c r="M406" s="14">
        <v>160</v>
      </c>
      <c r="N406" s="14">
        <v>1688</v>
      </c>
      <c r="O406" s="19">
        <f t="shared" si="14"/>
        <v>206</v>
      </c>
      <c r="P406" s="21">
        <f t="shared" si="15"/>
        <v>14.537755822159493</v>
      </c>
    </row>
    <row r="407" spans="1:16" ht="12.5" x14ac:dyDescent="0.25">
      <c r="A407" s="23">
        <v>403</v>
      </c>
      <c r="B407" s="14" t="s">
        <v>450</v>
      </c>
      <c r="C407" s="14">
        <v>6300</v>
      </c>
      <c r="D407" s="14">
        <v>5904</v>
      </c>
      <c r="E407" s="14">
        <v>5246</v>
      </c>
      <c r="F407" s="14">
        <v>956</v>
      </c>
      <c r="G407" s="14">
        <v>93</v>
      </c>
      <c r="H407" s="14">
        <v>937</v>
      </c>
      <c r="I407" s="14">
        <v>144</v>
      </c>
      <c r="J407" s="14">
        <v>45</v>
      </c>
      <c r="K407" s="14">
        <v>330</v>
      </c>
      <c r="L407" s="14">
        <v>1232</v>
      </c>
      <c r="M407" s="14">
        <v>1985</v>
      </c>
      <c r="N407" s="14">
        <v>23183</v>
      </c>
      <c r="O407" s="19">
        <f t="shared" ref="O407:O470" si="16">SUM(F407,H407)</f>
        <v>1893</v>
      </c>
      <c r="P407" s="21">
        <f t="shared" ref="P407:P470" si="17">O407/SUM(C407:K407)*100</f>
        <v>9.4863442746178901</v>
      </c>
    </row>
    <row r="408" spans="1:16" ht="12.5" x14ac:dyDescent="0.25">
      <c r="A408" s="23">
        <v>404</v>
      </c>
      <c r="B408" s="14" t="s">
        <v>451</v>
      </c>
      <c r="C408" s="14">
        <v>2525</v>
      </c>
      <c r="D408" s="14">
        <v>3242</v>
      </c>
      <c r="E408" s="14">
        <v>5345</v>
      </c>
      <c r="F408" s="14">
        <v>1079</v>
      </c>
      <c r="G408" s="14">
        <v>74</v>
      </c>
      <c r="H408" s="14">
        <v>790</v>
      </c>
      <c r="I408" s="14">
        <v>38</v>
      </c>
      <c r="J408" s="14">
        <v>20</v>
      </c>
      <c r="K408" s="14">
        <v>164</v>
      </c>
      <c r="L408" s="14">
        <v>665</v>
      </c>
      <c r="M408" s="14">
        <v>2351</v>
      </c>
      <c r="N408" s="14">
        <v>16290</v>
      </c>
      <c r="O408" s="19">
        <f t="shared" si="16"/>
        <v>1869</v>
      </c>
      <c r="P408" s="21">
        <f t="shared" si="17"/>
        <v>14.076975220305792</v>
      </c>
    </row>
    <row r="409" spans="1:16" ht="12.5" x14ac:dyDescent="0.25">
      <c r="A409" s="23">
        <v>405</v>
      </c>
      <c r="B409" s="14" t="s">
        <v>452</v>
      </c>
      <c r="C409" s="14">
        <v>2000</v>
      </c>
      <c r="D409" s="14">
        <v>2415</v>
      </c>
      <c r="E409" s="14">
        <v>2329</v>
      </c>
      <c r="F409" s="14">
        <v>183</v>
      </c>
      <c r="G409" s="14">
        <v>116</v>
      </c>
      <c r="H409" s="14">
        <v>352</v>
      </c>
      <c r="I409" s="14">
        <v>27</v>
      </c>
      <c r="J409" s="14">
        <v>18</v>
      </c>
      <c r="K409" s="14">
        <v>103</v>
      </c>
      <c r="L409" s="14">
        <v>334</v>
      </c>
      <c r="M409" s="14">
        <v>829</v>
      </c>
      <c r="N409" s="14">
        <v>8707</v>
      </c>
      <c r="O409" s="19">
        <f t="shared" si="16"/>
        <v>535</v>
      </c>
      <c r="P409" s="21">
        <f t="shared" si="17"/>
        <v>7.0926686994564498</v>
      </c>
    </row>
    <row r="410" spans="1:16" ht="12.5" x14ac:dyDescent="0.25">
      <c r="A410" s="23">
        <v>406</v>
      </c>
      <c r="B410" s="14" t="s">
        <v>453</v>
      </c>
      <c r="C410" s="14">
        <v>1312</v>
      </c>
      <c r="D410" s="14">
        <v>1537</v>
      </c>
      <c r="E410" s="14">
        <v>923</v>
      </c>
      <c r="F410" s="14">
        <v>60</v>
      </c>
      <c r="G410" s="14">
        <v>17</v>
      </c>
      <c r="H410" s="14">
        <v>184</v>
      </c>
      <c r="I410" s="14">
        <v>8</v>
      </c>
      <c r="J410" s="14">
        <v>5</v>
      </c>
      <c r="K410" s="14">
        <v>41</v>
      </c>
      <c r="L410" s="14">
        <v>119</v>
      </c>
      <c r="M410" s="14">
        <v>261</v>
      </c>
      <c r="N410" s="14">
        <v>4467</v>
      </c>
      <c r="O410" s="19">
        <f t="shared" si="16"/>
        <v>244</v>
      </c>
      <c r="P410" s="21">
        <f t="shared" si="17"/>
        <v>5.9701492537313428</v>
      </c>
    </row>
    <row r="411" spans="1:16" ht="12.5" x14ac:dyDescent="0.25">
      <c r="A411" s="23">
        <v>407</v>
      </c>
      <c r="B411" s="14" t="s">
        <v>454</v>
      </c>
      <c r="C411" s="14">
        <v>1468</v>
      </c>
      <c r="D411" s="14">
        <v>1496</v>
      </c>
      <c r="E411" s="14">
        <v>315</v>
      </c>
      <c r="F411" s="14">
        <v>16</v>
      </c>
      <c r="G411" s="14">
        <v>0</v>
      </c>
      <c r="H411" s="14">
        <v>75</v>
      </c>
      <c r="I411" s="14">
        <v>4</v>
      </c>
      <c r="J411" s="14">
        <v>0</v>
      </c>
      <c r="K411" s="14">
        <v>24</v>
      </c>
      <c r="L411" s="14">
        <v>69</v>
      </c>
      <c r="M411" s="14">
        <v>156</v>
      </c>
      <c r="N411" s="14">
        <v>3623</v>
      </c>
      <c r="O411" s="19">
        <f t="shared" si="16"/>
        <v>91</v>
      </c>
      <c r="P411" s="21">
        <f t="shared" si="17"/>
        <v>2.6780459093584463</v>
      </c>
    </row>
    <row r="412" spans="1:16" ht="12.5" x14ac:dyDescent="0.25">
      <c r="A412" s="23">
        <v>408</v>
      </c>
      <c r="B412" s="14" t="s">
        <v>455</v>
      </c>
      <c r="C412" s="14">
        <v>140</v>
      </c>
      <c r="D412" s="14">
        <v>202</v>
      </c>
      <c r="E412" s="14">
        <v>251</v>
      </c>
      <c r="F412" s="14">
        <v>8</v>
      </c>
      <c r="G412" s="14">
        <v>0</v>
      </c>
      <c r="H412" s="14">
        <v>51</v>
      </c>
      <c r="I412" s="14">
        <v>5</v>
      </c>
      <c r="J412" s="14">
        <v>5</v>
      </c>
      <c r="K412" s="14">
        <v>16</v>
      </c>
      <c r="L412" s="14">
        <v>24</v>
      </c>
      <c r="M412" s="14">
        <v>114</v>
      </c>
      <c r="N412" s="14">
        <v>817</v>
      </c>
      <c r="O412" s="19">
        <f t="shared" si="16"/>
        <v>59</v>
      </c>
      <c r="P412" s="21">
        <f t="shared" si="17"/>
        <v>8.7020648967551626</v>
      </c>
    </row>
    <row r="413" spans="1:16" ht="12.5" x14ac:dyDescent="0.25">
      <c r="A413" s="23">
        <v>409</v>
      </c>
      <c r="B413" s="14" t="s">
        <v>686</v>
      </c>
      <c r="C413" s="14">
        <v>322</v>
      </c>
      <c r="D413" s="14">
        <v>211</v>
      </c>
      <c r="E413" s="14">
        <v>55</v>
      </c>
      <c r="F413" s="14">
        <v>91</v>
      </c>
      <c r="G413" s="14">
        <v>37</v>
      </c>
      <c r="H413" s="14">
        <v>144</v>
      </c>
      <c r="I413" s="14">
        <v>104</v>
      </c>
      <c r="J413" s="14">
        <v>6</v>
      </c>
      <c r="K413" s="14">
        <v>27</v>
      </c>
      <c r="L413" s="14">
        <v>181</v>
      </c>
      <c r="M413" s="14">
        <v>109</v>
      </c>
      <c r="N413" s="14">
        <v>1291</v>
      </c>
      <c r="O413" s="19">
        <f t="shared" si="16"/>
        <v>235</v>
      </c>
      <c r="P413" s="21">
        <f t="shared" si="17"/>
        <v>23.570712136409227</v>
      </c>
    </row>
    <row r="414" spans="1:16" ht="12.5" x14ac:dyDescent="0.25">
      <c r="A414" s="23">
        <v>410</v>
      </c>
      <c r="B414" s="14" t="s">
        <v>687</v>
      </c>
      <c r="C414" s="14">
        <v>659</v>
      </c>
      <c r="D414" s="14">
        <v>355</v>
      </c>
      <c r="E414" s="14">
        <v>109</v>
      </c>
      <c r="F414" s="14">
        <v>40</v>
      </c>
      <c r="G414" s="14">
        <v>9</v>
      </c>
      <c r="H414" s="14">
        <v>78</v>
      </c>
      <c r="I414" s="14">
        <v>22</v>
      </c>
      <c r="J414" s="14">
        <v>0</v>
      </c>
      <c r="K414" s="14">
        <v>24</v>
      </c>
      <c r="L414" s="14">
        <v>102</v>
      </c>
      <c r="M414" s="14">
        <v>132</v>
      </c>
      <c r="N414" s="14">
        <v>1525</v>
      </c>
      <c r="O414" s="19">
        <f t="shared" si="16"/>
        <v>118</v>
      </c>
      <c r="P414" s="21">
        <f t="shared" si="17"/>
        <v>9.1049382716049383</v>
      </c>
    </row>
    <row r="415" spans="1:16" ht="12.5" x14ac:dyDescent="0.25">
      <c r="A415" s="23">
        <v>411</v>
      </c>
      <c r="B415" s="14" t="s">
        <v>456</v>
      </c>
      <c r="C415" s="14">
        <v>645</v>
      </c>
      <c r="D415" s="14">
        <v>1106</v>
      </c>
      <c r="E415" s="14">
        <v>135</v>
      </c>
      <c r="F415" s="14">
        <v>5</v>
      </c>
      <c r="G415" s="14">
        <v>14</v>
      </c>
      <c r="H415" s="14">
        <v>51</v>
      </c>
      <c r="I415" s="14">
        <v>7</v>
      </c>
      <c r="J415" s="14">
        <v>0</v>
      </c>
      <c r="K415" s="14">
        <v>27</v>
      </c>
      <c r="L415" s="14">
        <v>100</v>
      </c>
      <c r="M415" s="14">
        <v>115</v>
      </c>
      <c r="N415" s="14">
        <v>2202</v>
      </c>
      <c r="O415" s="19">
        <f t="shared" si="16"/>
        <v>56</v>
      </c>
      <c r="P415" s="21">
        <f t="shared" si="17"/>
        <v>2.8140703517587942</v>
      </c>
    </row>
    <row r="416" spans="1:16" ht="12.5" x14ac:dyDescent="0.25">
      <c r="A416" s="23">
        <v>412</v>
      </c>
      <c r="B416" s="14" t="s">
        <v>457</v>
      </c>
      <c r="C416" s="14">
        <v>1320</v>
      </c>
      <c r="D416" s="14">
        <v>1101</v>
      </c>
      <c r="E416" s="14">
        <v>586</v>
      </c>
      <c r="F416" s="14">
        <v>10</v>
      </c>
      <c r="G416" s="14">
        <v>4</v>
      </c>
      <c r="H416" s="14">
        <v>113</v>
      </c>
      <c r="I416" s="14">
        <v>8</v>
      </c>
      <c r="J416" s="14">
        <v>0</v>
      </c>
      <c r="K416" s="14">
        <v>53</v>
      </c>
      <c r="L416" s="14">
        <v>65</v>
      </c>
      <c r="M416" s="14">
        <v>264</v>
      </c>
      <c r="N416" s="14">
        <v>3517</v>
      </c>
      <c r="O416" s="19">
        <f t="shared" si="16"/>
        <v>123</v>
      </c>
      <c r="P416" s="21">
        <f t="shared" si="17"/>
        <v>3.8497652582159625</v>
      </c>
    </row>
    <row r="417" spans="1:16" ht="12.5" x14ac:dyDescent="0.25">
      <c r="A417" s="23">
        <v>413</v>
      </c>
      <c r="B417" s="14" t="s">
        <v>458</v>
      </c>
      <c r="C417" s="14">
        <v>2481</v>
      </c>
      <c r="D417" s="14">
        <v>1735</v>
      </c>
      <c r="E417" s="14">
        <v>1085</v>
      </c>
      <c r="F417" s="14">
        <v>131</v>
      </c>
      <c r="G417" s="14">
        <v>25</v>
      </c>
      <c r="H417" s="14">
        <v>276</v>
      </c>
      <c r="I417" s="14">
        <v>27</v>
      </c>
      <c r="J417" s="14">
        <v>15</v>
      </c>
      <c r="K417" s="14">
        <v>119</v>
      </c>
      <c r="L417" s="14">
        <v>495</v>
      </c>
      <c r="M417" s="14">
        <v>2319</v>
      </c>
      <c r="N417" s="14">
        <v>8717</v>
      </c>
      <c r="O417" s="19">
        <f t="shared" si="16"/>
        <v>407</v>
      </c>
      <c r="P417" s="21">
        <f t="shared" si="17"/>
        <v>6.9053274516457419</v>
      </c>
    </row>
    <row r="418" spans="1:16" ht="12.5" x14ac:dyDescent="0.25">
      <c r="A418" s="23">
        <v>414</v>
      </c>
      <c r="B418" s="14" t="s">
        <v>459</v>
      </c>
      <c r="C418" s="14">
        <v>4112</v>
      </c>
      <c r="D418" s="14">
        <v>5142</v>
      </c>
      <c r="E418" s="14">
        <v>1360</v>
      </c>
      <c r="F418" s="14">
        <v>88</v>
      </c>
      <c r="G418" s="14">
        <v>14</v>
      </c>
      <c r="H418" s="14">
        <v>244</v>
      </c>
      <c r="I418" s="14">
        <v>12</v>
      </c>
      <c r="J418" s="14">
        <v>5</v>
      </c>
      <c r="K418" s="14">
        <v>308</v>
      </c>
      <c r="L418" s="14">
        <v>303</v>
      </c>
      <c r="M418" s="14">
        <v>476</v>
      </c>
      <c r="N418" s="14">
        <v>12077</v>
      </c>
      <c r="O418" s="19">
        <f t="shared" si="16"/>
        <v>332</v>
      </c>
      <c r="P418" s="21">
        <f t="shared" si="17"/>
        <v>2.9419583517944172</v>
      </c>
    </row>
    <row r="419" spans="1:16" ht="12.5" x14ac:dyDescent="0.25">
      <c r="A419" s="23">
        <v>415</v>
      </c>
      <c r="B419" s="14" t="s">
        <v>460</v>
      </c>
      <c r="C419" s="14">
        <v>1286</v>
      </c>
      <c r="D419" s="14">
        <v>3390</v>
      </c>
      <c r="E419" s="14">
        <v>950</v>
      </c>
      <c r="F419" s="14">
        <v>57</v>
      </c>
      <c r="G419" s="14">
        <v>9</v>
      </c>
      <c r="H419" s="14">
        <v>259</v>
      </c>
      <c r="I419" s="14">
        <v>125</v>
      </c>
      <c r="J419" s="14">
        <v>18</v>
      </c>
      <c r="K419" s="14">
        <v>98</v>
      </c>
      <c r="L419" s="14">
        <v>380</v>
      </c>
      <c r="M419" s="14">
        <v>257</v>
      </c>
      <c r="N419" s="14">
        <v>6824</v>
      </c>
      <c r="O419" s="19">
        <f t="shared" si="16"/>
        <v>316</v>
      </c>
      <c r="P419" s="21">
        <f t="shared" si="17"/>
        <v>5.1033591731266146</v>
      </c>
    </row>
    <row r="420" spans="1:16" ht="12.5" x14ac:dyDescent="0.25">
      <c r="A420" s="23">
        <v>416</v>
      </c>
      <c r="B420" s="14" t="s">
        <v>688</v>
      </c>
      <c r="C420" s="14">
        <v>456</v>
      </c>
      <c r="D420" s="14">
        <v>362</v>
      </c>
      <c r="E420" s="14">
        <v>116</v>
      </c>
      <c r="F420" s="14">
        <v>36</v>
      </c>
      <c r="G420" s="14">
        <v>9</v>
      </c>
      <c r="H420" s="14">
        <v>38</v>
      </c>
      <c r="I420" s="14">
        <v>9</v>
      </c>
      <c r="J420" s="14">
        <v>0</v>
      </c>
      <c r="K420" s="14">
        <v>22</v>
      </c>
      <c r="L420" s="14">
        <v>57</v>
      </c>
      <c r="M420" s="14">
        <v>144</v>
      </c>
      <c r="N420" s="14">
        <v>1240</v>
      </c>
      <c r="O420" s="19">
        <f t="shared" si="16"/>
        <v>74</v>
      </c>
      <c r="P420" s="21">
        <f t="shared" si="17"/>
        <v>7.0610687022900773</v>
      </c>
    </row>
    <row r="421" spans="1:16" ht="12.5" x14ac:dyDescent="0.25">
      <c r="A421" s="23">
        <v>417</v>
      </c>
      <c r="B421" s="14" t="s">
        <v>689</v>
      </c>
      <c r="C421" s="14">
        <v>2076</v>
      </c>
      <c r="D421" s="14">
        <v>1699</v>
      </c>
      <c r="E421" s="14">
        <v>1298</v>
      </c>
      <c r="F421" s="14">
        <v>214</v>
      </c>
      <c r="G421" s="14">
        <v>36</v>
      </c>
      <c r="H421" s="14">
        <v>237</v>
      </c>
      <c r="I421" s="14">
        <v>146</v>
      </c>
      <c r="J421" s="14">
        <v>14</v>
      </c>
      <c r="K421" s="14">
        <v>69</v>
      </c>
      <c r="L421" s="14">
        <v>300</v>
      </c>
      <c r="M421" s="14">
        <v>667</v>
      </c>
      <c r="N421" s="14">
        <v>6752</v>
      </c>
      <c r="O421" s="19">
        <f t="shared" si="16"/>
        <v>451</v>
      </c>
      <c r="P421" s="21">
        <f t="shared" si="17"/>
        <v>7.7906374157885647</v>
      </c>
    </row>
    <row r="422" spans="1:16" ht="12.5" x14ac:dyDescent="0.25">
      <c r="A422" s="23">
        <v>418</v>
      </c>
      <c r="B422" s="14" t="s">
        <v>461</v>
      </c>
      <c r="C422" s="14">
        <v>1705</v>
      </c>
      <c r="D422" s="14">
        <v>1385</v>
      </c>
      <c r="E422" s="14">
        <v>845</v>
      </c>
      <c r="F422" s="14">
        <v>74</v>
      </c>
      <c r="G422" s="14">
        <v>25</v>
      </c>
      <c r="H422" s="14">
        <v>147</v>
      </c>
      <c r="I422" s="14">
        <v>6</v>
      </c>
      <c r="J422" s="14">
        <v>0</v>
      </c>
      <c r="K422" s="14">
        <v>69</v>
      </c>
      <c r="L422" s="14">
        <v>179</v>
      </c>
      <c r="M422" s="14">
        <v>491</v>
      </c>
      <c r="N422" s="14">
        <v>4921</v>
      </c>
      <c r="O422" s="19">
        <f t="shared" si="16"/>
        <v>221</v>
      </c>
      <c r="P422" s="21">
        <f t="shared" si="17"/>
        <v>5.1926691729323311</v>
      </c>
    </row>
    <row r="423" spans="1:16" ht="12.5" x14ac:dyDescent="0.25">
      <c r="A423" s="23">
        <v>419</v>
      </c>
      <c r="B423" s="14" t="s">
        <v>462</v>
      </c>
      <c r="C423" s="14">
        <v>718</v>
      </c>
      <c r="D423" s="14">
        <v>837</v>
      </c>
      <c r="E423" s="14">
        <v>375</v>
      </c>
      <c r="F423" s="14">
        <v>27</v>
      </c>
      <c r="G423" s="14">
        <v>0</v>
      </c>
      <c r="H423" s="14">
        <v>60</v>
      </c>
      <c r="I423" s="14">
        <v>0</v>
      </c>
      <c r="J423" s="14">
        <v>3</v>
      </c>
      <c r="K423" s="14">
        <v>27</v>
      </c>
      <c r="L423" s="14">
        <v>80</v>
      </c>
      <c r="M423" s="14">
        <v>84</v>
      </c>
      <c r="N423" s="14">
        <v>2214</v>
      </c>
      <c r="O423" s="19">
        <f t="shared" si="16"/>
        <v>87</v>
      </c>
      <c r="P423" s="21">
        <f t="shared" si="17"/>
        <v>4.2501221299462628</v>
      </c>
    </row>
    <row r="424" spans="1:16" ht="12.5" x14ac:dyDescent="0.25">
      <c r="A424" s="23">
        <v>420</v>
      </c>
      <c r="B424" s="14" t="s">
        <v>463</v>
      </c>
      <c r="C424" s="14">
        <v>575</v>
      </c>
      <c r="D424" s="14">
        <v>723</v>
      </c>
      <c r="E424" s="14">
        <v>260</v>
      </c>
      <c r="F424" s="14">
        <v>14</v>
      </c>
      <c r="G424" s="14">
        <v>3</v>
      </c>
      <c r="H424" s="14">
        <v>46</v>
      </c>
      <c r="I424" s="14">
        <v>6</v>
      </c>
      <c r="J424" s="14">
        <v>0</v>
      </c>
      <c r="K424" s="14">
        <v>8</v>
      </c>
      <c r="L424" s="14">
        <v>82</v>
      </c>
      <c r="M424" s="14">
        <v>86</v>
      </c>
      <c r="N424" s="14">
        <v>1806</v>
      </c>
      <c r="O424" s="19">
        <f t="shared" si="16"/>
        <v>60</v>
      </c>
      <c r="P424" s="21">
        <f t="shared" si="17"/>
        <v>3.669724770642202</v>
      </c>
    </row>
    <row r="425" spans="1:16" ht="12.5" x14ac:dyDescent="0.25">
      <c r="A425" s="23">
        <v>421</v>
      </c>
      <c r="B425" s="14" t="s">
        <v>464</v>
      </c>
      <c r="C425" s="14">
        <v>1989</v>
      </c>
      <c r="D425" s="14">
        <v>2555</v>
      </c>
      <c r="E425" s="14">
        <v>1695</v>
      </c>
      <c r="F425" s="14">
        <v>243</v>
      </c>
      <c r="G425" s="14">
        <v>34</v>
      </c>
      <c r="H425" s="14">
        <v>339</v>
      </c>
      <c r="I425" s="14">
        <v>66</v>
      </c>
      <c r="J425" s="14">
        <v>18</v>
      </c>
      <c r="K425" s="14">
        <v>189</v>
      </c>
      <c r="L425" s="14">
        <v>463</v>
      </c>
      <c r="M425" s="14">
        <v>603</v>
      </c>
      <c r="N425" s="14">
        <v>8187</v>
      </c>
      <c r="O425" s="19">
        <f t="shared" si="16"/>
        <v>582</v>
      </c>
      <c r="P425" s="21">
        <f t="shared" si="17"/>
        <v>8.1649831649831661</v>
      </c>
    </row>
    <row r="426" spans="1:16" ht="12.5" x14ac:dyDescent="0.25">
      <c r="A426" s="23">
        <v>422</v>
      </c>
      <c r="B426" s="14" t="s">
        <v>690</v>
      </c>
      <c r="C426" s="14">
        <v>1260</v>
      </c>
      <c r="D426" s="14">
        <v>1206</v>
      </c>
      <c r="E426" s="14">
        <v>1153</v>
      </c>
      <c r="F426" s="14">
        <v>239</v>
      </c>
      <c r="G426" s="14">
        <v>52</v>
      </c>
      <c r="H426" s="14">
        <v>308</v>
      </c>
      <c r="I426" s="14">
        <v>19</v>
      </c>
      <c r="J426" s="14">
        <v>11</v>
      </c>
      <c r="K426" s="14">
        <v>83</v>
      </c>
      <c r="L426" s="14">
        <v>291</v>
      </c>
      <c r="M426" s="14">
        <v>356</v>
      </c>
      <c r="N426" s="14">
        <v>4995</v>
      </c>
      <c r="O426" s="19">
        <f t="shared" si="16"/>
        <v>547</v>
      </c>
      <c r="P426" s="21">
        <f t="shared" si="17"/>
        <v>12.629877626414224</v>
      </c>
    </row>
    <row r="427" spans="1:16" ht="12.5" x14ac:dyDescent="0.25">
      <c r="A427" s="23">
        <v>423</v>
      </c>
      <c r="B427" s="14" t="s">
        <v>465</v>
      </c>
      <c r="C427" s="14">
        <v>474</v>
      </c>
      <c r="D427" s="14">
        <v>759</v>
      </c>
      <c r="E427" s="14">
        <v>609</v>
      </c>
      <c r="F427" s="14">
        <v>53</v>
      </c>
      <c r="G427" s="14">
        <v>35</v>
      </c>
      <c r="H427" s="14">
        <v>123</v>
      </c>
      <c r="I427" s="14">
        <v>9</v>
      </c>
      <c r="J427" s="14">
        <v>0</v>
      </c>
      <c r="K427" s="14">
        <v>23</v>
      </c>
      <c r="L427" s="14">
        <v>66</v>
      </c>
      <c r="M427" s="14">
        <v>258</v>
      </c>
      <c r="N427" s="14">
        <v>2406</v>
      </c>
      <c r="O427" s="19">
        <f t="shared" si="16"/>
        <v>176</v>
      </c>
      <c r="P427" s="21">
        <f t="shared" si="17"/>
        <v>8.4412470023980823</v>
      </c>
    </row>
    <row r="428" spans="1:16" ht="12.5" x14ac:dyDescent="0.25">
      <c r="A428" s="23">
        <v>424</v>
      </c>
      <c r="B428" s="14" t="s">
        <v>691</v>
      </c>
      <c r="C428" s="14">
        <v>997</v>
      </c>
      <c r="D428" s="14">
        <v>729</v>
      </c>
      <c r="E428" s="14">
        <v>451</v>
      </c>
      <c r="F428" s="14">
        <v>206</v>
      </c>
      <c r="G428" s="14">
        <v>26</v>
      </c>
      <c r="H428" s="14">
        <v>167</v>
      </c>
      <c r="I428" s="14">
        <v>41</v>
      </c>
      <c r="J428" s="14">
        <v>6</v>
      </c>
      <c r="K428" s="14">
        <v>36</v>
      </c>
      <c r="L428" s="14">
        <v>264</v>
      </c>
      <c r="M428" s="14">
        <v>247</v>
      </c>
      <c r="N428" s="14">
        <v>3160</v>
      </c>
      <c r="O428" s="19">
        <f t="shared" si="16"/>
        <v>373</v>
      </c>
      <c r="P428" s="21">
        <f t="shared" si="17"/>
        <v>14.027830011282438</v>
      </c>
    </row>
    <row r="429" spans="1:16" ht="12.5" x14ac:dyDescent="0.25">
      <c r="A429" s="23">
        <v>425</v>
      </c>
      <c r="B429" s="14" t="s">
        <v>692</v>
      </c>
      <c r="C429" s="14">
        <v>3688</v>
      </c>
      <c r="D429" s="14">
        <v>3308</v>
      </c>
      <c r="E429" s="14">
        <v>2682</v>
      </c>
      <c r="F429" s="14">
        <v>626</v>
      </c>
      <c r="G429" s="14">
        <v>155</v>
      </c>
      <c r="H429" s="14">
        <v>830</v>
      </c>
      <c r="I429" s="14">
        <v>201</v>
      </c>
      <c r="J429" s="14">
        <v>52</v>
      </c>
      <c r="K429" s="14">
        <v>267</v>
      </c>
      <c r="L429" s="14">
        <v>1079</v>
      </c>
      <c r="M429" s="14">
        <v>1069</v>
      </c>
      <c r="N429" s="14">
        <v>13969</v>
      </c>
      <c r="O429" s="19">
        <f t="shared" si="16"/>
        <v>1456</v>
      </c>
      <c r="P429" s="21">
        <f t="shared" si="17"/>
        <v>12.329579134558388</v>
      </c>
    </row>
    <row r="430" spans="1:16" ht="12.5" x14ac:dyDescent="0.25">
      <c r="A430" s="23">
        <v>426</v>
      </c>
      <c r="B430" s="14" t="s">
        <v>693</v>
      </c>
      <c r="C430" s="14">
        <v>91</v>
      </c>
      <c r="D430" s="14">
        <v>351</v>
      </c>
      <c r="E430" s="14">
        <v>86</v>
      </c>
      <c r="F430" s="14">
        <v>20</v>
      </c>
      <c r="G430" s="14">
        <v>4</v>
      </c>
      <c r="H430" s="14">
        <v>17</v>
      </c>
      <c r="I430" s="14">
        <v>0</v>
      </c>
      <c r="J430" s="14">
        <v>0</v>
      </c>
      <c r="K430" s="14">
        <v>3</v>
      </c>
      <c r="L430" s="14">
        <v>30</v>
      </c>
      <c r="M430" s="14">
        <v>20</v>
      </c>
      <c r="N430" s="14">
        <v>613</v>
      </c>
      <c r="O430" s="19">
        <f t="shared" si="16"/>
        <v>37</v>
      </c>
      <c r="P430" s="21">
        <f t="shared" si="17"/>
        <v>6.4685314685314683</v>
      </c>
    </row>
    <row r="431" spans="1:16" ht="12.5" x14ac:dyDescent="0.25">
      <c r="A431" s="23">
        <v>427</v>
      </c>
      <c r="B431" s="14" t="s">
        <v>466</v>
      </c>
      <c r="C431" s="14">
        <v>635</v>
      </c>
      <c r="D431" s="14">
        <v>1533</v>
      </c>
      <c r="E431" s="14">
        <v>375</v>
      </c>
      <c r="F431" s="14">
        <v>7</v>
      </c>
      <c r="G431" s="14">
        <v>0</v>
      </c>
      <c r="H431" s="14">
        <v>83</v>
      </c>
      <c r="I431" s="14">
        <v>8</v>
      </c>
      <c r="J431" s="14">
        <v>0</v>
      </c>
      <c r="K431" s="14">
        <v>42</v>
      </c>
      <c r="L431" s="14">
        <v>94</v>
      </c>
      <c r="M431" s="14">
        <v>69</v>
      </c>
      <c r="N431" s="14">
        <v>2851</v>
      </c>
      <c r="O431" s="19">
        <f t="shared" si="16"/>
        <v>90</v>
      </c>
      <c r="P431" s="21">
        <f t="shared" si="17"/>
        <v>3.3544539694371975</v>
      </c>
    </row>
    <row r="432" spans="1:16" ht="12.5" x14ac:dyDescent="0.25">
      <c r="A432" s="23">
        <v>428</v>
      </c>
      <c r="B432" s="14" t="s">
        <v>694</v>
      </c>
      <c r="C432" s="14">
        <v>369</v>
      </c>
      <c r="D432" s="14">
        <v>369</v>
      </c>
      <c r="E432" s="14">
        <v>406</v>
      </c>
      <c r="F432" s="14">
        <v>16</v>
      </c>
      <c r="G432" s="14">
        <v>7</v>
      </c>
      <c r="H432" s="14">
        <v>65</v>
      </c>
      <c r="I432" s="14">
        <v>5</v>
      </c>
      <c r="J432" s="14">
        <v>0</v>
      </c>
      <c r="K432" s="14">
        <v>15</v>
      </c>
      <c r="L432" s="14">
        <v>45</v>
      </c>
      <c r="M432" s="14">
        <v>152</v>
      </c>
      <c r="N432" s="14">
        <v>1454</v>
      </c>
      <c r="O432" s="19">
        <f t="shared" si="16"/>
        <v>81</v>
      </c>
      <c r="P432" s="21">
        <f t="shared" si="17"/>
        <v>6.4696485623003186</v>
      </c>
    </row>
    <row r="433" spans="1:16" ht="12.5" x14ac:dyDescent="0.25">
      <c r="A433" s="23">
        <v>429</v>
      </c>
      <c r="B433" s="14" t="s">
        <v>467</v>
      </c>
      <c r="C433" s="14">
        <v>1407</v>
      </c>
      <c r="D433" s="14">
        <v>2053</v>
      </c>
      <c r="E433" s="14">
        <v>473</v>
      </c>
      <c r="F433" s="14">
        <v>32</v>
      </c>
      <c r="G433" s="14">
        <v>7</v>
      </c>
      <c r="H433" s="14">
        <v>158</v>
      </c>
      <c r="I433" s="14">
        <v>25</v>
      </c>
      <c r="J433" s="14">
        <v>0</v>
      </c>
      <c r="K433" s="14">
        <v>130</v>
      </c>
      <c r="L433" s="14">
        <v>166</v>
      </c>
      <c r="M433" s="14">
        <v>208</v>
      </c>
      <c r="N433" s="14">
        <v>4659</v>
      </c>
      <c r="O433" s="19">
        <f t="shared" si="16"/>
        <v>190</v>
      </c>
      <c r="P433" s="21">
        <f t="shared" si="17"/>
        <v>4.4340723453908986</v>
      </c>
    </row>
    <row r="434" spans="1:16" ht="12.5" x14ac:dyDescent="0.25">
      <c r="A434" s="23">
        <v>430</v>
      </c>
      <c r="B434" s="14" t="s">
        <v>468</v>
      </c>
      <c r="C434" s="14">
        <v>194</v>
      </c>
      <c r="D434" s="14">
        <v>342</v>
      </c>
      <c r="E434" s="14">
        <v>273</v>
      </c>
      <c r="F434" s="14">
        <v>6</v>
      </c>
      <c r="G434" s="14">
        <v>7</v>
      </c>
      <c r="H434" s="14">
        <v>36</v>
      </c>
      <c r="I434" s="14">
        <v>4</v>
      </c>
      <c r="J434" s="14">
        <v>5</v>
      </c>
      <c r="K434" s="14">
        <v>10</v>
      </c>
      <c r="L434" s="14">
        <v>43</v>
      </c>
      <c r="M434" s="14">
        <v>81</v>
      </c>
      <c r="N434" s="14">
        <v>1006</v>
      </c>
      <c r="O434" s="19">
        <f t="shared" si="16"/>
        <v>42</v>
      </c>
      <c r="P434" s="21">
        <f t="shared" si="17"/>
        <v>4.7890535917901937</v>
      </c>
    </row>
    <row r="435" spans="1:16" ht="12.5" x14ac:dyDescent="0.25">
      <c r="A435" s="23">
        <v>431</v>
      </c>
      <c r="B435" s="14" t="s">
        <v>469</v>
      </c>
      <c r="C435" s="14">
        <v>1067</v>
      </c>
      <c r="D435" s="14">
        <v>1310</v>
      </c>
      <c r="E435" s="14">
        <v>2048</v>
      </c>
      <c r="F435" s="14">
        <v>531</v>
      </c>
      <c r="G435" s="14">
        <v>137</v>
      </c>
      <c r="H435" s="14">
        <v>354</v>
      </c>
      <c r="I435" s="14">
        <v>17</v>
      </c>
      <c r="J435" s="14">
        <v>11</v>
      </c>
      <c r="K435" s="14">
        <v>106</v>
      </c>
      <c r="L435" s="14">
        <v>358</v>
      </c>
      <c r="M435" s="14">
        <v>1341</v>
      </c>
      <c r="N435" s="14">
        <v>7272</v>
      </c>
      <c r="O435" s="19">
        <f t="shared" si="16"/>
        <v>885</v>
      </c>
      <c r="P435" s="21">
        <f t="shared" si="17"/>
        <v>15.857373230603836</v>
      </c>
    </row>
    <row r="436" spans="1:16" ht="12.5" x14ac:dyDescent="0.25">
      <c r="A436" s="23">
        <v>432</v>
      </c>
      <c r="B436" s="14" t="s">
        <v>470</v>
      </c>
      <c r="C436" s="14">
        <v>1897</v>
      </c>
      <c r="D436" s="14">
        <v>4213</v>
      </c>
      <c r="E436" s="14">
        <v>1390</v>
      </c>
      <c r="F436" s="14">
        <v>31</v>
      </c>
      <c r="G436" s="14">
        <v>11</v>
      </c>
      <c r="H436" s="14">
        <v>189</v>
      </c>
      <c r="I436" s="14">
        <v>36</v>
      </c>
      <c r="J436" s="14">
        <v>5</v>
      </c>
      <c r="K436" s="14">
        <v>161</v>
      </c>
      <c r="L436" s="14">
        <v>287</v>
      </c>
      <c r="M436" s="14">
        <v>277</v>
      </c>
      <c r="N436" s="14">
        <v>8500</v>
      </c>
      <c r="O436" s="19">
        <f t="shared" si="16"/>
        <v>220</v>
      </c>
      <c r="P436" s="21">
        <f t="shared" si="17"/>
        <v>2.7732257657884785</v>
      </c>
    </row>
    <row r="437" spans="1:16" ht="12.5" x14ac:dyDescent="0.25">
      <c r="A437" s="23">
        <v>433</v>
      </c>
      <c r="B437" s="14" t="s">
        <v>471</v>
      </c>
      <c r="C437" s="14">
        <v>2369</v>
      </c>
      <c r="D437" s="14">
        <v>2342</v>
      </c>
      <c r="E437" s="14">
        <v>6648</v>
      </c>
      <c r="F437" s="14">
        <v>538</v>
      </c>
      <c r="G437" s="14">
        <v>17</v>
      </c>
      <c r="H437" s="14">
        <v>928</v>
      </c>
      <c r="I437" s="14">
        <v>52</v>
      </c>
      <c r="J437" s="14">
        <v>10</v>
      </c>
      <c r="K437" s="14">
        <v>248</v>
      </c>
      <c r="L437" s="14">
        <v>921</v>
      </c>
      <c r="M437" s="14">
        <v>3567</v>
      </c>
      <c r="N437" s="14">
        <v>17644</v>
      </c>
      <c r="O437" s="19">
        <f t="shared" si="16"/>
        <v>1466</v>
      </c>
      <c r="P437" s="21">
        <f t="shared" si="17"/>
        <v>11.146593673965937</v>
      </c>
    </row>
    <row r="438" spans="1:16" ht="12.5" x14ac:dyDescent="0.25">
      <c r="A438" s="23">
        <v>434</v>
      </c>
      <c r="B438" s="14" t="s">
        <v>472</v>
      </c>
      <c r="C438" s="14">
        <v>1543</v>
      </c>
      <c r="D438" s="14">
        <v>2139</v>
      </c>
      <c r="E438" s="14">
        <v>7277</v>
      </c>
      <c r="F438" s="14">
        <v>3</v>
      </c>
      <c r="G438" s="14">
        <v>10</v>
      </c>
      <c r="H438" s="14">
        <v>745</v>
      </c>
      <c r="I438" s="14">
        <v>63</v>
      </c>
      <c r="J438" s="14">
        <v>18</v>
      </c>
      <c r="K438" s="14">
        <v>208</v>
      </c>
      <c r="L438" s="14">
        <v>728</v>
      </c>
      <c r="M438" s="14">
        <v>4757</v>
      </c>
      <c r="N438" s="14">
        <v>17487</v>
      </c>
      <c r="O438" s="19">
        <f t="shared" si="16"/>
        <v>748</v>
      </c>
      <c r="P438" s="21">
        <f t="shared" si="17"/>
        <v>6.2302182242212227</v>
      </c>
    </row>
    <row r="439" spans="1:16" ht="12.5" x14ac:dyDescent="0.25">
      <c r="A439" s="23">
        <v>435</v>
      </c>
      <c r="B439" s="14" t="s">
        <v>473</v>
      </c>
      <c r="C439" s="14">
        <v>290</v>
      </c>
      <c r="D439" s="14">
        <v>411</v>
      </c>
      <c r="E439" s="14">
        <v>258</v>
      </c>
      <c r="F439" s="14">
        <v>14</v>
      </c>
      <c r="G439" s="14">
        <v>6</v>
      </c>
      <c r="H439" s="14">
        <v>67</v>
      </c>
      <c r="I439" s="14">
        <v>7</v>
      </c>
      <c r="J439" s="14">
        <v>0</v>
      </c>
      <c r="K439" s="14">
        <v>9</v>
      </c>
      <c r="L439" s="14">
        <v>42</v>
      </c>
      <c r="M439" s="14">
        <v>113</v>
      </c>
      <c r="N439" s="14">
        <v>1218</v>
      </c>
      <c r="O439" s="19">
        <f t="shared" si="16"/>
        <v>81</v>
      </c>
      <c r="P439" s="21">
        <f t="shared" si="17"/>
        <v>7.6271186440677967</v>
      </c>
    </row>
    <row r="440" spans="1:16" ht="12.5" x14ac:dyDescent="0.25">
      <c r="A440" s="23">
        <v>436</v>
      </c>
      <c r="B440" s="14" t="s">
        <v>695</v>
      </c>
      <c r="C440" s="14">
        <v>529</v>
      </c>
      <c r="D440" s="14">
        <v>445</v>
      </c>
      <c r="E440" s="14">
        <v>168</v>
      </c>
      <c r="F440" s="14">
        <v>33</v>
      </c>
      <c r="G440" s="14">
        <v>7</v>
      </c>
      <c r="H440" s="14">
        <v>46</v>
      </c>
      <c r="I440" s="14">
        <v>9</v>
      </c>
      <c r="J440" s="14">
        <v>0</v>
      </c>
      <c r="K440" s="14">
        <v>24</v>
      </c>
      <c r="L440" s="14">
        <v>82</v>
      </c>
      <c r="M440" s="14">
        <v>102</v>
      </c>
      <c r="N440" s="14">
        <v>1443</v>
      </c>
      <c r="O440" s="19">
        <f t="shared" si="16"/>
        <v>79</v>
      </c>
      <c r="P440" s="21">
        <f t="shared" si="17"/>
        <v>6.2648691514670896</v>
      </c>
    </row>
    <row r="441" spans="1:16" ht="12.5" x14ac:dyDescent="0.25">
      <c r="A441" s="23">
        <v>437</v>
      </c>
      <c r="B441" s="14" t="s">
        <v>474</v>
      </c>
      <c r="C441" s="14">
        <v>2279</v>
      </c>
      <c r="D441" s="14">
        <v>1663</v>
      </c>
      <c r="E441" s="14">
        <v>1957</v>
      </c>
      <c r="F441" s="14">
        <v>80</v>
      </c>
      <c r="G441" s="14">
        <v>25</v>
      </c>
      <c r="H441" s="14">
        <v>522</v>
      </c>
      <c r="I441" s="14">
        <v>234</v>
      </c>
      <c r="J441" s="14">
        <v>14</v>
      </c>
      <c r="K441" s="14">
        <v>268</v>
      </c>
      <c r="L441" s="14">
        <v>443</v>
      </c>
      <c r="M441" s="14">
        <v>627</v>
      </c>
      <c r="N441" s="14">
        <v>8111</v>
      </c>
      <c r="O441" s="19">
        <f t="shared" si="16"/>
        <v>602</v>
      </c>
      <c r="P441" s="21">
        <f t="shared" si="17"/>
        <v>8.5487077534791247</v>
      </c>
    </row>
    <row r="442" spans="1:16" ht="12.5" x14ac:dyDescent="0.25">
      <c r="A442" s="23">
        <v>438</v>
      </c>
      <c r="B442" s="14" t="s">
        <v>475</v>
      </c>
      <c r="C442" s="14">
        <v>1468</v>
      </c>
      <c r="D442" s="14">
        <v>1235</v>
      </c>
      <c r="E442" s="14">
        <v>586</v>
      </c>
      <c r="F442" s="14">
        <v>94</v>
      </c>
      <c r="G442" s="14">
        <v>4</v>
      </c>
      <c r="H442" s="14">
        <v>242</v>
      </c>
      <c r="I442" s="14">
        <v>104</v>
      </c>
      <c r="J442" s="14">
        <v>15</v>
      </c>
      <c r="K442" s="14">
        <v>53</v>
      </c>
      <c r="L442" s="14">
        <v>175</v>
      </c>
      <c r="M442" s="14">
        <v>152</v>
      </c>
      <c r="N442" s="14">
        <v>4136</v>
      </c>
      <c r="O442" s="19">
        <f t="shared" si="16"/>
        <v>336</v>
      </c>
      <c r="P442" s="21">
        <f t="shared" si="17"/>
        <v>8.8397790055248606</v>
      </c>
    </row>
    <row r="443" spans="1:16" ht="12.5" x14ac:dyDescent="0.25">
      <c r="A443" s="23">
        <v>439</v>
      </c>
      <c r="B443" s="14" t="s">
        <v>476</v>
      </c>
      <c r="C443" s="14">
        <v>4293</v>
      </c>
      <c r="D443" s="14">
        <v>3039</v>
      </c>
      <c r="E443" s="14">
        <v>2601</v>
      </c>
      <c r="F443" s="14">
        <v>390</v>
      </c>
      <c r="G443" s="14">
        <v>107</v>
      </c>
      <c r="H443" s="14">
        <v>1075</v>
      </c>
      <c r="I443" s="14">
        <v>305</v>
      </c>
      <c r="J443" s="14">
        <v>49</v>
      </c>
      <c r="K443" s="14">
        <v>241</v>
      </c>
      <c r="L443" s="14">
        <v>1309</v>
      </c>
      <c r="M443" s="14">
        <v>1054</v>
      </c>
      <c r="N443" s="14">
        <v>14470</v>
      </c>
      <c r="O443" s="19">
        <f t="shared" si="16"/>
        <v>1465</v>
      </c>
      <c r="P443" s="21">
        <f t="shared" si="17"/>
        <v>12.107438016528924</v>
      </c>
    </row>
    <row r="444" spans="1:16" ht="12.5" x14ac:dyDescent="0.25">
      <c r="A444" s="23">
        <v>440</v>
      </c>
      <c r="B444" s="14" t="s">
        <v>696</v>
      </c>
      <c r="C444" s="14">
        <v>701</v>
      </c>
      <c r="D444" s="14">
        <v>754</v>
      </c>
      <c r="E444" s="14">
        <v>223</v>
      </c>
      <c r="F444" s="14">
        <v>32</v>
      </c>
      <c r="G444" s="14">
        <v>56</v>
      </c>
      <c r="H444" s="14">
        <v>104</v>
      </c>
      <c r="I444" s="14">
        <v>30</v>
      </c>
      <c r="J444" s="14">
        <v>11</v>
      </c>
      <c r="K444" s="14">
        <v>55</v>
      </c>
      <c r="L444" s="14">
        <v>110</v>
      </c>
      <c r="M444" s="14">
        <v>97</v>
      </c>
      <c r="N444" s="14">
        <v>2172</v>
      </c>
      <c r="O444" s="19">
        <f t="shared" si="16"/>
        <v>136</v>
      </c>
      <c r="P444" s="21">
        <f t="shared" si="17"/>
        <v>6.9175991861648018</v>
      </c>
    </row>
    <row r="445" spans="1:16" ht="12.5" x14ac:dyDescent="0.25">
      <c r="A445" s="23">
        <v>441</v>
      </c>
      <c r="B445" s="14" t="s">
        <v>697</v>
      </c>
      <c r="C445" s="14">
        <v>519</v>
      </c>
      <c r="D445" s="14">
        <v>284</v>
      </c>
      <c r="E445" s="14">
        <v>72</v>
      </c>
      <c r="F445" s="14">
        <v>26</v>
      </c>
      <c r="G445" s="14">
        <v>18</v>
      </c>
      <c r="H445" s="14">
        <v>71</v>
      </c>
      <c r="I445" s="14">
        <v>21</v>
      </c>
      <c r="J445" s="14">
        <v>3</v>
      </c>
      <c r="K445" s="14">
        <v>14</v>
      </c>
      <c r="L445" s="14">
        <v>68</v>
      </c>
      <c r="M445" s="14">
        <v>171</v>
      </c>
      <c r="N445" s="14">
        <v>1268</v>
      </c>
      <c r="O445" s="19">
        <f t="shared" si="16"/>
        <v>97</v>
      </c>
      <c r="P445" s="21">
        <f t="shared" si="17"/>
        <v>9.43579766536965</v>
      </c>
    </row>
    <row r="446" spans="1:16" ht="12.5" x14ac:dyDescent="0.25">
      <c r="A446" s="23">
        <v>442</v>
      </c>
      <c r="B446" s="14" t="s">
        <v>477</v>
      </c>
      <c r="C446" s="14">
        <v>410</v>
      </c>
      <c r="D446" s="14">
        <v>408</v>
      </c>
      <c r="E446" s="14">
        <v>28</v>
      </c>
      <c r="F446" s="14">
        <v>19</v>
      </c>
      <c r="G446" s="14">
        <v>56</v>
      </c>
      <c r="H446" s="14">
        <v>11</v>
      </c>
      <c r="I446" s="14">
        <v>11</v>
      </c>
      <c r="J446" s="14">
        <v>12</v>
      </c>
      <c r="K446" s="14">
        <v>39</v>
      </c>
      <c r="L446" s="14">
        <v>20</v>
      </c>
      <c r="M446" s="14">
        <v>42</v>
      </c>
      <c r="N446" s="14">
        <v>1058</v>
      </c>
      <c r="O446" s="19">
        <f t="shared" si="16"/>
        <v>30</v>
      </c>
      <c r="P446" s="21">
        <f t="shared" si="17"/>
        <v>3.0181086519114686</v>
      </c>
    </row>
    <row r="447" spans="1:16" ht="12.5" x14ac:dyDescent="0.25">
      <c r="A447" s="23">
        <v>443</v>
      </c>
      <c r="B447" s="14" t="s">
        <v>478</v>
      </c>
      <c r="C447" s="14">
        <v>1489</v>
      </c>
      <c r="D447" s="14">
        <v>2393</v>
      </c>
      <c r="E447" s="14">
        <v>4883</v>
      </c>
      <c r="F447" s="14">
        <v>371</v>
      </c>
      <c r="G447" s="14">
        <v>292</v>
      </c>
      <c r="H447" s="14">
        <v>742</v>
      </c>
      <c r="I447" s="14">
        <v>54</v>
      </c>
      <c r="J447" s="14">
        <v>16</v>
      </c>
      <c r="K447" s="14">
        <v>133</v>
      </c>
      <c r="L447" s="14">
        <v>872</v>
      </c>
      <c r="M447" s="14">
        <v>2914</v>
      </c>
      <c r="N447" s="14">
        <v>14167</v>
      </c>
      <c r="O447" s="19">
        <f t="shared" si="16"/>
        <v>1113</v>
      </c>
      <c r="P447" s="21">
        <f t="shared" si="17"/>
        <v>10.729779234551238</v>
      </c>
    </row>
    <row r="448" spans="1:16" ht="12.5" x14ac:dyDescent="0.25">
      <c r="A448" s="23">
        <v>444</v>
      </c>
      <c r="B448" s="14" t="s">
        <v>479</v>
      </c>
      <c r="C448" s="14">
        <v>1131</v>
      </c>
      <c r="D448" s="14">
        <v>1567</v>
      </c>
      <c r="E448" s="14">
        <v>2164</v>
      </c>
      <c r="F448" s="14">
        <v>54</v>
      </c>
      <c r="G448" s="14">
        <v>42</v>
      </c>
      <c r="H448" s="14">
        <v>402</v>
      </c>
      <c r="I448" s="14">
        <v>29</v>
      </c>
      <c r="J448" s="14">
        <v>11</v>
      </c>
      <c r="K448" s="14">
        <v>68</v>
      </c>
      <c r="L448" s="14">
        <v>323</v>
      </c>
      <c r="M448" s="14">
        <v>1013</v>
      </c>
      <c r="N448" s="14">
        <v>6810</v>
      </c>
      <c r="O448" s="19">
        <f t="shared" si="16"/>
        <v>456</v>
      </c>
      <c r="P448" s="21">
        <f t="shared" si="17"/>
        <v>8.3394294074615942</v>
      </c>
    </row>
    <row r="449" spans="1:16" ht="12.5" x14ac:dyDescent="0.25">
      <c r="A449" s="23">
        <v>445</v>
      </c>
      <c r="B449" s="14" t="s">
        <v>480</v>
      </c>
      <c r="C449" s="14">
        <v>327</v>
      </c>
      <c r="D449" s="14">
        <v>337</v>
      </c>
      <c r="E449" s="14">
        <v>607</v>
      </c>
      <c r="F449" s="14">
        <v>8</v>
      </c>
      <c r="G449" s="14">
        <v>24</v>
      </c>
      <c r="H449" s="14">
        <v>95</v>
      </c>
      <c r="I449" s="14">
        <v>0</v>
      </c>
      <c r="J449" s="14">
        <v>3</v>
      </c>
      <c r="K449" s="14">
        <v>23</v>
      </c>
      <c r="L449" s="14">
        <v>75</v>
      </c>
      <c r="M449" s="14">
        <v>361</v>
      </c>
      <c r="N449" s="14">
        <v>1860</v>
      </c>
      <c r="O449" s="19">
        <f t="shared" si="16"/>
        <v>103</v>
      </c>
      <c r="P449" s="21">
        <f t="shared" si="17"/>
        <v>7.2331460674157295</v>
      </c>
    </row>
    <row r="450" spans="1:16" ht="12.5" x14ac:dyDescent="0.25">
      <c r="A450" s="23">
        <v>446</v>
      </c>
      <c r="B450" s="14" t="s">
        <v>698</v>
      </c>
      <c r="C450" s="14">
        <v>1166</v>
      </c>
      <c r="D450" s="14">
        <v>705</v>
      </c>
      <c r="E450" s="14">
        <v>366</v>
      </c>
      <c r="F450" s="14">
        <v>85</v>
      </c>
      <c r="G450" s="14">
        <v>26</v>
      </c>
      <c r="H450" s="14">
        <v>129</v>
      </c>
      <c r="I450" s="14">
        <v>46</v>
      </c>
      <c r="J450" s="14">
        <v>5</v>
      </c>
      <c r="K450" s="14">
        <v>43</v>
      </c>
      <c r="L450" s="14">
        <v>157</v>
      </c>
      <c r="M450" s="14">
        <v>328</v>
      </c>
      <c r="N450" s="14">
        <v>3058</v>
      </c>
      <c r="O450" s="19">
        <f t="shared" si="16"/>
        <v>214</v>
      </c>
      <c r="P450" s="21">
        <f t="shared" si="17"/>
        <v>8.3236094904706341</v>
      </c>
    </row>
    <row r="451" spans="1:16" ht="12.5" x14ac:dyDescent="0.25">
      <c r="A451" s="23">
        <v>447</v>
      </c>
      <c r="B451" s="14" t="s">
        <v>699</v>
      </c>
      <c r="C451" s="14">
        <v>462</v>
      </c>
      <c r="D451" s="14">
        <v>514</v>
      </c>
      <c r="E451" s="14">
        <v>94</v>
      </c>
      <c r="F451" s="14">
        <v>10</v>
      </c>
      <c r="G451" s="14">
        <v>3</v>
      </c>
      <c r="H451" s="14">
        <v>37</v>
      </c>
      <c r="I451" s="14">
        <v>13</v>
      </c>
      <c r="J451" s="14">
        <v>0</v>
      </c>
      <c r="K451" s="14">
        <v>16</v>
      </c>
      <c r="L451" s="14">
        <v>56</v>
      </c>
      <c r="M451" s="14">
        <v>100</v>
      </c>
      <c r="N451" s="14">
        <v>1308</v>
      </c>
      <c r="O451" s="19">
        <f t="shared" si="16"/>
        <v>47</v>
      </c>
      <c r="P451" s="21">
        <f t="shared" si="17"/>
        <v>4.0905134899912969</v>
      </c>
    </row>
    <row r="452" spans="1:16" ht="12.5" x14ac:dyDescent="0.25">
      <c r="A452" s="23">
        <v>448</v>
      </c>
      <c r="B452" s="14" t="s">
        <v>700</v>
      </c>
      <c r="C452" s="14">
        <v>1071</v>
      </c>
      <c r="D452" s="14">
        <v>654</v>
      </c>
      <c r="E452" s="14">
        <v>372</v>
      </c>
      <c r="F452" s="14">
        <v>91</v>
      </c>
      <c r="G452" s="14">
        <v>11</v>
      </c>
      <c r="H452" s="14">
        <v>103</v>
      </c>
      <c r="I452" s="14">
        <v>8</v>
      </c>
      <c r="J452" s="14">
        <v>0</v>
      </c>
      <c r="K452" s="14">
        <v>29</v>
      </c>
      <c r="L452" s="14">
        <v>85</v>
      </c>
      <c r="M452" s="14">
        <v>152</v>
      </c>
      <c r="N452" s="14">
        <v>2579</v>
      </c>
      <c r="O452" s="19">
        <f t="shared" si="16"/>
        <v>194</v>
      </c>
      <c r="P452" s="21">
        <f t="shared" si="17"/>
        <v>8.2941427960666942</v>
      </c>
    </row>
    <row r="453" spans="1:16" ht="12.5" x14ac:dyDescent="0.25">
      <c r="A453" s="23">
        <v>449</v>
      </c>
      <c r="B453" s="14" t="s">
        <v>481</v>
      </c>
      <c r="C453" s="14">
        <v>1292</v>
      </c>
      <c r="D453" s="14">
        <v>1212</v>
      </c>
      <c r="E453" s="14">
        <v>420</v>
      </c>
      <c r="F453" s="14">
        <v>12</v>
      </c>
      <c r="G453" s="14">
        <v>0</v>
      </c>
      <c r="H453" s="14">
        <v>89</v>
      </c>
      <c r="I453" s="14">
        <v>7</v>
      </c>
      <c r="J453" s="14">
        <v>4</v>
      </c>
      <c r="K453" s="14">
        <v>27</v>
      </c>
      <c r="L453" s="14">
        <v>94</v>
      </c>
      <c r="M453" s="14">
        <v>230</v>
      </c>
      <c r="N453" s="14">
        <v>3385</v>
      </c>
      <c r="O453" s="19">
        <f t="shared" si="16"/>
        <v>101</v>
      </c>
      <c r="P453" s="21">
        <f t="shared" si="17"/>
        <v>3.297420829252367</v>
      </c>
    </row>
    <row r="454" spans="1:16" ht="12.5" x14ac:dyDescent="0.25">
      <c r="A454" s="23">
        <v>450</v>
      </c>
      <c r="B454" s="14" t="s">
        <v>482</v>
      </c>
      <c r="C454" s="14">
        <v>4370</v>
      </c>
      <c r="D454" s="14">
        <v>6624</v>
      </c>
      <c r="E454" s="14">
        <v>2219</v>
      </c>
      <c r="F454" s="14">
        <v>122</v>
      </c>
      <c r="G454" s="14">
        <v>47</v>
      </c>
      <c r="H454" s="14">
        <v>479</v>
      </c>
      <c r="I454" s="14">
        <v>30</v>
      </c>
      <c r="J454" s="14">
        <v>14</v>
      </c>
      <c r="K454" s="14">
        <v>127</v>
      </c>
      <c r="L454" s="14">
        <v>600</v>
      </c>
      <c r="M454" s="14">
        <v>695</v>
      </c>
      <c r="N454" s="14">
        <v>15321</v>
      </c>
      <c r="O454" s="19">
        <f t="shared" si="16"/>
        <v>601</v>
      </c>
      <c r="P454" s="21">
        <f t="shared" si="17"/>
        <v>4.2830672748004561</v>
      </c>
    </row>
    <row r="455" spans="1:16" ht="12.5" x14ac:dyDescent="0.25">
      <c r="A455" s="23">
        <v>451</v>
      </c>
      <c r="B455" s="14" t="s">
        <v>483</v>
      </c>
      <c r="C455" s="14">
        <v>918</v>
      </c>
      <c r="D455" s="14">
        <v>961</v>
      </c>
      <c r="E455" s="14">
        <v>981</v>
      </c>
      <c r="F455" s="14">
        <v>46</v>
      </c>
      <c r="G455" s="14">
        <v>13</v>
      </c>
      <c r="H455" s="14">
        <v>261</v>
      </c>
      <c r="I455" s="14">
        <v>60</v>
      </c>
      <c r="J455" s="14">
        <v>10</v>
      </c>
      <c r="K455" s="14">
        <v>56</v>
      </c>
      <c r="L455" s="14">
        <v>270</v>
      </c>
      <c r="M455" s="14">
        <v>405</v>
      </c>
      <c r="N455" s="14">
        <v>3992</v>
      </c>
      <c r="O455" s="19">
        <f t="shared" si="16"/>
        <v>307</v>
      </c>
      <c r="P455" s="21">
        <f t="shared" si="17"/>
        <v>9.2861464004839682</v>
      </c>
    </row>
    <row r="456" spans="1:16" ht="12.5" x14ac:dyDescent="0.25">
      <c r="A456" s="23">
        <v>452</v>
      </c>
      <c r="B456" s="14" t="s">
        <v>484</v>
      </c>
      <c r="C456" s="14">
        <v>1465</v>
      </c>
      <c r="D456" s="14">
        <v>1113</v>
      </c>
      <c r="E456" s="14">
        <v>647</v>
      </c>
      <c r="F456" s="14">
        <v>54</v>
      </c>
      <c r="G456" s="14">
        <v>23</v>
      </c>
      <c r="H456" s="14">
        <v>331</v>
      </c>
      <c r="I456" s="14">
        <v>83</v>
      </c>
      <c r="J456" s="14">
        <v>13</v>
      </c>
      <c r="K456" s="14">
        <v>83</v>
      </c>
      <c r="L456" s="14">
        <v>304</v>
      </c>
      <c r="M456" s="14">
        <v>292</v>
      </c>
      <c r="N456" s="14">
        <v>4393</v>
      </c>
      <c r="O456" s="19">
        <f t="shared" si="16"/>
        <v>385</v>
      </c>
      <c r="P456" s="21">
        <f t="shared" si="17"/>
        <v>10.099685204616998</v>
      </c>
    </row>
    <row r="457" spans="1:16" ht="12.5" x14ac:dyDescent="0.25">
      <c r="A457" s="23">
        <v>453</v>
      </c>
      <c r="B457" s="14" t="s">
        <v>485</v>
      </c>
      <c r="C457" s="14">
        <v>2430</v>
      </c>
      <c r="D457" s="14">
        <v>1829</v>
      </c>
      <c r="E457" s="14">
        <v>1131</v>
      </c>
      <c r="F457" s="14">
        <v>162</v>
      </c>
      <c r="G457" s="14">
        <v>24</v>
      </c>
      <c r="H457" s="14">
        <v>323</v>
      </c>
      <c r="I457" s="14">
        <v>82</v>
      </c>
      <c r="J457" s="14">
        <v>20</v>
      </c>
      <c r="K457" s="14">
        <v>104</v>
      </c>
      <c r="L457" s="14">
        <v>414</v>
      </c>
      <c r="M457" s="14">
        <v>527</v>
      </c>
      <c r="N457" s="14">
        <v>7051</v>
      </c>
      <c r="O457" s="19">
        <f t="shared" si="16"/>
        <v>485</v>
      </c>
      <c r="P457" s="21">
        <f t="shared" si="17"/>
        <v>7.944307944307945</v>
      </c>
    </row>
    <row r="458" spans="1:16" ht="12.5" x14ac:dyDescent="0.25">
      <c r="A458" s="23">
        <v>454</v>
      </c>
      <c r="B458" s="14" t="s">
        <v>486</v>
      </c>
      <c r="C458" s="14">
        <v>2105</v>
      </c>
      <c r="D458" s="14">
        <v>1739</v>
      </c>
      <c r="E458" s="14">
        <v>897</v>
      </c>
      <c r="F458" s="14">
        <v>7</v>
      </c>
      <c r="G458" s="14">
        <v>3</v>
      </c>
      <c r="H458" s="14">
        <v>173</v>
      </c>
      <c r="I458" s="14">
        <v>6</v>
      </c>
      <c r="J458" s="14">
        <v>0</v>
      </c>
      <c r="K458" s="14">
        <v>70</v>
      </c>
      <c r="L458" s="14">
        <v>114</v>
      </c>
      <c r="M458" s="14">
        <v>433</v>
      </c>
      <c r="N458" s="14">
        <v>5560</v>
      </c>
      <c r="O458" s="19">
        <f t="shared" si="16"/>
        <v>180</v>
      </c>
      <c r="P458" s="21">
        <f t="shared" si="17"/>
        <v>3.5999999999999996</v>
      </c>
    </row>
    <row r="459" spans="1:16" ht="12.5" x14ac:dyDescent="0.25">
      <c r="A459" s="23">
        <v>455</v>
      </c>
      <c r="B459" s="14" t="s">
        <v>159</v>
      </c>
      <c r="C459" s="14">
        <v>1549</v>
      </c>
      <c r="D459" s="14">
        <v>1311</v>
      </c>
      <c r="E459" s="14">
        <v>775</v>
      </c>
      <c r="F459" s="14">
        <v>216</v>
      </c>
      <c r="G459" s="14">
        <v>45</v>
      </c>
      <c r="H459" s="14">
        <v>313</v>
      </c>
      <c r="I459" s="14">
        <v>62</v>
      </c>
      <c r="J459" s="14">
        <v>12</v>
      </c>
      <c r="K459" s="14">
        <v>73</v>
      </c>
      <c r="L459" s="14">
        <v>307</v>
      </c>
      <c r="M459" s="14">
        <v>443</v>
      </c>
      <c r="N459" s="14">
        <v>5096</v>
      </c>
      <c r="O459" s="19">
        <f t="shared" si="16"/>
        <v>529</v>
      </c>
      <c r="P459" s="21">
        <f t="shared" si="17"/>
        <v>12.144168962350781</v>
      </c>
    </row>
    <row r="460" spans="1:16" ht="12.5" x14ac:dyDescent="0.25">
      <c r="A460" s="23">
        <v>456</v>
      </c>
      <c r="B460" s="14" t="s">
        <v>487</v>
      </c>
      <c r="C460" s="14">
        <v>984</v>
      </c>
      <c r="D460" s="14">
        <v>1324</v>
      </c>
      <c r="E460" s="14">
        <v>843</v>
      </c>
      <c r="F460" s="14">
        <v>14</v>
      </c>
      <c r="G460" s="14">
        <v>7</v>
      </c>
      <c r="H460" s="14">
        <v>182</v>
      </c>
      <c r="I460" s="14">
        <v>33</v>
      </c>
      <c r="J460" s="14">
        <v>11</v>
      </c>
      <c r="K460" s="14">
        <v>31</v>
      </c>
      <c r="L460" s="14">
        <v>181</v>
      </c>
      <c r="M460" s="14">
        <v>179</v>
      </c>
      <c r="N460" s="14">
        <v>3788</v>
      </c>
      <c r="O460" s="19">
        <f t="shared" si="16"/>
        <v>196</v>
      </c>
      <c r="P460" s="21">
        <f t="shared" si="17"/>
        <v>5.7159521726450864</v>
      </c>
    </row>
    <row r="461" spans="1:16" ht="12.5" x14ac:dyDescent="0.25">
      <c r="A461" s="23">
        <v>457</v>
      </c>
      <c r="B461" s="14" t="s">
        <v>701</v>
      </c>
      <c r="C461" s="14">
        <v>206</v>
      </c>
      <c r="D461" s="14">
        <v>140</v>
      </c>
      <c r="E461" s="14">
        <v>51</v>
      </c>
      <c r="F461" s="14">
        <v>8</v>
      </c>
      <c r="G461" s="14">
        <v>0</v>
      </c>
      <c r="H461" s="14">
        <v>36</v>
      </c>
      <c r="I461" s="14">
        <v>0</v>
      </c>
      <c r="J461" s="14">
        <v>0</v>
      </c>
      <c r="K461" s="14">
        <v>9</v>
      </c>
      <c r="L461" s="14">
        <v>28</v>
      </c>
      <c r="M461" s="14">
        <v>59</v>
      </c>
      <c r="N461" s="14">
        <v>533</v>
      </c>
      <c r="O461" s="19">
        <f t="shared" si="16"/>
        <v>44</v>
      </c>
      <c r="P461" s="21">
        <f t="shared" si="17"/>
        <v>9.7777777777777786</v>
      </c>
    </row>
    <row r="462" spans="1:16" ht="12.5" x14ac:dyDescent="0.25">
      <c r="A462" s="23">
        <v>458</v>
      </c>
      <c r="B462" s="14" t="s">
        <v>488</v>
      </c>
      <c r="C462" s="14">
        <v>1515</v>
      </c>
      <c r="D462" s="14">
        <v>8868</v>
      </c>
      <c r="E462" s="14">
        <v>3958</v>
      </c>
      <c r="F462" s="14">
        <v>35</v>
      </c>
      <c r="G462" s="14">
        <v>24</v>
      </c>
      <c r="H462" s="14">
        <v>460</v>
      </c>
      <c r="I462" s="14">
        <v>103</v>
      </c>
      <c r="J462" s="14">
        <v>29</v>
      </c>
      <c r="K462" s="14">
        <v>293</v>
      </c>
      <c r="L462" s="14">
        <v>1076</v>
      </c>
      <c r="M462" s="14">
        <v>921</v>
      </c>
      <c r="N462" s="14">
        <v>17277</v>
      </c>
      <c r="O462" s="19">
        <f t="shared" si="16"/>
        <v>495</v>
      </c>
      <c r="P462" s="21">
        <f t="shared" si="17"/>
        <v>3.2384690873405302</v>
      </c>
    </row>
    <row r="463" spans="1:16" ht="12.5" x14ac:dyDescent="0.25">
      <c r="A463" s="23">
        <v>459</v>
      </c>
      <c r="B463" s="14" t="s">
        <v>702</v>
      </c>
      <c r="C463" s="14">
        <v>779</v>
      </c>
      <c r="D463" s="14">
        <v>647</v>
      </c>
      <c r="E463" s="14">
        <v>239</v>
      </c>
      <c r="F463" s="14">
        <v>32</v>
      </c>
      <c r="G463" s="14">
        <v>0</v>
      </c>
      <c r="H463" s="14">
        <v>102</v>
      </c>
      <c r="I463" s="14">
        <v>27</v>
      </c>
      <c r="J463" s="14">
        <v>3</v>
      </c>
      <c r="K463" s="14">
        <v>47</v>
      </c>
      <c r="L463" s="14">
        <v>160</v>
      </c>
      <c r="M463" s="14">
        <v>212</v>
      </c>
      <c r="N463" s="14">
        <v>2246</v>
      </c>
      <c r="O463" s="19">
        <f t="shared" si="16"/>
        <v>134</v>
      </c>
      <c r="P463" s="21">
        <f t="shared" si="17"/>
        <v>7.1428571428571423</v>
      </c>
    </row>
    <row r="464" spans="1:16" ht="12.5" x14ac:dyDescent="0.25">
      <c r="A464" s="23">
        <v>460</v>
      </c>
      <c r="B464" s="14" t="s">
        <v>489</v>
      </c>
      <c r="C464" s="14">
        <v>1167</v>
      </c>
      <c r="D464" s="14">
        <v>2530</v>
      </c>
      <c r="E464" s="14">
        <v>313</v>
      </c>
      <c r="F464" s="14">
        <v>4</v>
      </c>
      <c r="G464" s="14">
        <v>3</v>
      </c>
      <c r="H464" s="14">
        <v>74</v>
      </c>
      <c r="I464" s="14">
        <v>11</v>
      </c>
      <c r="J464" s="14">
        <v>5</v>
      </c>
      <c r="K464" s="14">
        <v>105</v>
      </c>
      <c r="L464" s="14">
        <v>182</v>
      </c>
      <c r="M464" s="14">
        <v>130</v>
      </c>
      <c r="N464" s="14">
        <v>4522</v>
      </c>
      <c r="O464" s="19">
        <f t="shared" si="16"/>
        <v>78</v>
      </c>
      <c r="P464" s="21">
        <f t="shared" si="17"/>
        <v>1.8518518518518516</v>
      </c>
    </row>
    <row r="465" spans="1:16" ht="12.5" x14ac:dyDescent="0.25">
      <c r="A465" s="23">
        <v>461</v>
      </c>
      <c r="B465" s="14" t="s">
        <v>490</v>
      </c>
      <c r="C465" s="14">
        <v>243</v>
      </c>
      <c r="D465" s="14">
        <v>409</v>
      </c>
      <c r="E465" s="14">
        <v>69</v>
      </c>
      <c r="F465" s="14">
        <v>24</v>
      </c>
      <c r="G465" s="14">
        <v>3</v>
      </c>
      <c r="H465" s="14">
        <v>23</v>
      </c>
      <c r="I465" s="14">
        <v>0</v>
      </c>
      <c r="J465" s="14">
        <v>0</v>
      </c>
      <c r="K465" s="14">
        <v>7</v>
      </c>
      <c r="L465" s="14">
        <v>20</v>
      </c>
      <c r="M465" s="14">
        <v>39</v>
      </c>
      <c r="N465" s="14">
        <v>843</v>
      </c>
      <c r="O465" s="19">
        <f t="shared" si="16"/>
        <v>47</v>
      </c>
      <c r="P465" s="21">
        <f t="shared" si="17"/>
        <v>6.041131105398458</v>
      </c>
    </row>
    <row r="466" spans="1:16" ht="12.5" x14ac:dyDescent="0.25">
      <c r="A466" s="23">
        <v>462</v>
      </c>
      <c r="B466" s="14" t="s">
        <v>491</v>
      </c>
      <c r="C466" s="14">
        <v>2698</v>
      </c>
      <c r="D466" s="14">
        <v>2024</v>
      </c>
      <c r="E466" s="14">
        <v>634</v>
      </c>
      <c r="F466" s="14">
        <v>10</v>
      </c>
      <c r="G466" s="14">
        <v>3</v>
      </c>
      <c r="H466" s="14">
        <v>140</v>
      </c>
      <c r="I466" s="14">
        <v>18</v>
      </c>
      <c r="J466" s="14">
        <v>3</v>
      </c>
      <c r="K466" s="14">
        <v>142</v>
      </c>
      <c r="L466" s="14">
        <v>191</v>
      </c>
      <c r="M466" s="14">
        <v>454</v>
      </c>
      <c r="N466" s="14">
        <v>6320</v>
      </c>
      <c r="O466" s="19">
        <f t="shared" si="16"/>
        <v>150</v>
      </c>
      <c r="P466" s="21">
        <f t="shared" si="17"/>
        <v>2.6445698166431595</v>
      </c>
    </row>
    <row r="467" spans="1:16" ht="12.5" x14ac:dyDescent="0.25">
      <c r="A467" s="23">
        <v>463</v>
      </c>
      <c r="B467" s="14" t="s">
        <v>492</v>
      </c>
      <c r="C467" s="14">
        <v>2394</v>
      </c>
      <c r="D467" s="14">
        <v>1654</v>
      </c>
      <c r="E467" s="14">
        <v>701</v>
      </c>
      <c r="F467" s="14">
        <v>0</v>
      </c>
      <c r="G467" s="14">
        <v>7</v>
      </c>
      <c r="H467" s="14">
        <v>169</v>
      </c>
      <c r="I467" s="14">
        <v>6</v>
      </c>
      <c r="J467" s="14">
        <v>4</v>
      </c>
      <c r="K467" s="14">
        <v>76</v>
      </c>
      <c r="L467" s="14">
        <v>134</v>
      </c>
      <c r="M467" s="14">
        <v>374</v>
      </c>
      <c r="N467" s="14">
        <v>5524</v>
      </c>
      <c r="O467" s="19">
        <f t="shared" si="16"/>
        <v>169</v>
      </c>
      <c r="P467" s="21">
        <f t="shared" si="17"/>
        <v>3.3725803232887643</v>
      </c>
    </row>
    <row r="468" spans="1:16" ht="12.5" x14ac:dyDescent="0.25">
      <c r="A468" s="23">
        <v>464</v>
      </c>
      <c r="B468" s="14" t="s">
        <v>703</v>
      </c>
      <c r="C468" s="14">
        <v>422</v>
      </c>
      <c r="D468" s="14">
        <v>272</v>
      </c>
      <c r="E468" s="14">
        <v>80</v>
      </c>
      <c r="F468" s="14">
        <v>23</v>
      </c>
      <c r="G468" s="14">
        <v>4</v>
      </c>
      <c r="H468" s="14">
        <v>59</v>
      </c>
      <c r="I468" s="14">
        <v>13</v>
      </c>
      <c r="J468" s="14">
        <v>0</v>
      </c>
      <c r="K468" s="14">
        <v>24</v>
      </c>
      <c r="L468" s="14">
        <v>52</v>
      </c>
      <c r="M468" s="14">
        <v>126</v>
      </c>
      <c r="N468" s="14">
        <v>1090</v>
      </c>
      <c r="O468" s="19">
        <f t="shared" si="16"/>
        <v>82</v>
      </c>
      <c r="P468" s="21">
        <f t="shared" si="17"/>
        <v>9.1415830546265333</v>
      </c>
    </row>
    <row r="469" spans="1:16" ht="12.5" x14ac:dyDescent="0.25">
      <c r="A469" s="23">
        <v>465</v>
      </c>
      <c r="B469" s="14" t="s">
        <v>493</v>
      </c>
      <c r="C469" s="14">
        <v>550</v>
      </c>
      <c r="D469" s="14">
        <v>796</v>
      </c>
      <c r="E469" s="14">
        <v>83</v>
      </c>
      <c r="F469" s="14">
        <v>20</v>
      </c>
      <c r="G469" s="14">
        <v>5</v>
      </c>
      <c r="H469" s="14">
        <v>43</v>
      </c>
      <c r="I469" s="14">
        <v>3</v>
      </c>
      <c r="J469" s="14">
        <v>6</v>
      </c>
      <c r="K469" s="14">
        <v>27</v>
      </c>
      <c r="L469" s="14">
        <v>60</v>
      </c>
      <c r="M469" s="14">
        <v>86</v>
      </c>
      <c r="N469" s="14">
        <v>1680</v>
      </c>
      <c r="O469" s="19">
        <f t="shared" si="16"/>
        <v>63</v>
      </c>
      <c r="P469" s="21">
        <f t="shared" si="17"/>
        <v>4.10958904109589</v>
      </c>
    </row>
    <row r="470" spans="1:16" ht="12.5" x14ac:dyDescent="0.25">
      <c r="A470" s="23">
        <v>466</v>
      </c>
      <c r="B470" s="14" t="s">
        <v>494</v>
      </c>
      <c r="C470" s="14">
        <v>3154</v>
      </c>
      <c r="D470" s="14">
        <v>1850</v>
      </c>
      <c r="E470" s="14">
        <v>1498</v>
      </c>
      <c r="F470" s="14">
        <v>89</v>
      </c>
      <c r="G470" s="14">
        <v>25</v>
      </c>
      <c r="H470" s="14">
        <v>380</v>
      </c>
      <c r="I470" s="14">
        <v>102</v>
      </c>
      <c r="J470" s="14">
        <v>20</v>
      </c>
      <c r="K470" s="14">
        <v>132</v>
      </c>
      <c r="L470" s="14">
        <v>381</v>
      </c>
      <c r="M470" s="14">
        <v>549</v>
      </c>
      <c r="N470" s="14">
        <v>8188</v>
      </c>
      <c r="O470" s="19">
        <f t="shared" si="16"/>
        <v>469</v>
      </c>
      <c r="P470" s="21">
        <f t="shared" si="17"/>
        <v>6.4689655172413794</v>
      </c>
    </row>
    <row r="471" spans="1:16" ht="12.5" x14ac:dyDescent="0.25">
      <c r="A471" s="23">
        <v>467</v>
      </c>
      <c r="B471" s="14" t="s">
        <v>704</v>
      </c>
      <c r="C471" s="14">
        <v>159</v>
      </c>
      <c r="D471" s="14">
        <v>184</v>
      </c>
      <c r="E471" s="14">
        <v>197</v>
      </c>
      <c r="F471" s="14">
        <v>143</v>
      </c>
      <c r="G471" s="14">
        <v>8</v>
      </c>
      <c r="H471" s="14">
        <v>49</v>
      </c>
      <c r="I471" s="14">
        <v>5</v>
      </c>
      <c r="J471" s="14">
        <v>7</v>
      </c>
      <c r="K471" s="14">
        <v>10</v>
      </c>
      <c r="L471" s="14">
        <v>73</v>
      </c>
      <c r="M471" s="14">
        <v>97</v>
      </c>
      <c r="N471" s="14">
        <v>919</v>
      </c>
      <c r="O471" s="19">
        <f t="shared" ref="O471:O532" si="18">SUM(F471,H471)</f>
        <v>192</v>
      </c>
      <c r="P471" s="21">
        <f t="shared" ref="P471:P532" si="19">O471/SUM(C471:K471)*100</f>
        <v>25.196850393700785</v>
      </c>
    </row>
    <row r="472" spans="1:16" ht="12.5" x14ac:dyDescent="0.25">
      <c r="A472" s="23">
        <v>468</v>
      </c>
      <c r="B472" s="14" t="s">
        <v>495</v>
      </c>
      <c r="C472" s="14">
        <v>2172</v>
      </c>
      <c r="D472" s="14">
        <v>2310</v>
      </c>
      <c r="E472" s="14">
        <v>2691</v>
      </c>
      <c r="F472" s="14">
        <v>207</v>
      </c>
      <c r="G472" s="14">
        <v>62</v>
      </c>
      <c r="H472" s="14">
        <v>375</v>
      </c>
      <c r="I472" s="14">
        <v>19</v>
      </c>
      <c r="J472" s="14">
        <v>16</v>
      </c>
      <c r="K472" s="14">
        <v>90</v>
      </c>
      <c r="L472" s="14">
        <v>281</v>
      </c>
      <c r="M472" s="14">
        <v>924</v>
      </c>
      <c r="N472" s="14">
        <v>9148</v>
      </c>
      <c r="O472" s="19">
        <f t="shared" si="18"/>
        <v>582</v>
      </c>
      <c r="P472" s="21">
        <f t="shared" si="19"/>
        <v>7.3281289347771335</v>
      </c>
    </row>
    <row r="473" spans="1:16" ht="12.5" x14ac:dyDescent="0.25">
      <c r="A473" s="23">
        <v>469</v>
      </c>
      <c r="B473" s="14" t="s">
        <v>705</v>
      </c>
      <c r="C473" s="14">
        <v>266</v>
      </c>
      <c r="D473" s="14">
        <v>278</v>
      </c>
      <c r="E473" s="14">
        <v>61</v>
      </c>
      <c r="F473" s="14">
        <v>6</v>
      </c>
      <c r="G473" s="14">
        <v>10</v>
      </c>
      <c r="H473" s="14">
        <v>59</v>
      </c>
      <c r="I473" s="14">
        <v>27</v>
      </c>
      <c r="J473" s="14">
        <v>7</v>
      </c>
      <c r="K473" s="14">
        <v>21</v>
      </c>
      <c r="L473" s="14">
        <v>44</v>
      </c>
      <c r="M473" s="14">
        <v>60</v>
      </c>
      <c r="N473" s="14">
        <v>828</v>
      </c>
      <c r="O473" s="19">
        <f t="shared" si="18"/>
        <v>65</v>
      </c>
      <c r="P473" s="21">
        <f t="shared" si="19"/>
        <v>8.8435374149659864</v>
      </c>
    </row>
    <row r="474" spans="1:16" ht="12.5" x14ac:dyDescent="0.25">
      <c r="A474" s="23">
        <v>470</v>
      </c>
      <c r="B474" s="14" t="s">
        <v>496</v>
      </c>
      <c r="C474" s="14">
        <v>2377</v>
      </c>
      <c r="D474" s="14">
        <v>1242</v>
      </c>
      <c r="E474" s="14">
        <v>1426</v>
      </c>
      <c r="F474" s="14">
        <v>3</v>
      </c>
      <c r="G474" s="14">
        <v>4</v>
      </c>
      <c r="H474" s="14">
        <v>278</v>
      </c>
      <c r="I474" s="14">
        <v>20</v>
      </c>
      <c r="J474" s="14">
        <v>4</v>
      </c>
      <c r="K474" s="14">
        <v>142</v>
      </c>
      <c r="L474" s="14">
        <v>334</v>
      </c>
      <c r="M474" s="14">
        <v>1369</v>
      </c>
      <c r="N474" s="14">
        <v>7195</v>
      </c>
      <c r="O474" s="19">
        <f t="shared" si="18"/>
        <v>281</v>
      </c>
      <c r="P474" s="21">
        <f t="shared" si="19"/>
        <v>5.1128093158660839</v>
      </c>
    </row>
    <row r="475" spans="1:16" ht="12.5" x14ac:dyDescent="0.25">
      <c r="A475" s="23">
        <v>471</v>
      </c>
      <c r="B475" s="14" t="s">
        <v>706</v>
      </c>
      <c r="C475" s="14">
        <v>61</v>
      </c>
      <c r="D475" s="14">
        <v>53</v>
      </c>
      <c r="E475" s="14">
        <v>5</v>
      </c>
      <c r="F475" s="14">
        <v>6</v>
      </c>
      <c r="G475" s="14">
        <v>20</v>
      </c>
      <c r="H475" s="14">
        <v>4</v>
      </c>
      <c r="I475" s="14">
        <v>4</v>
      </c>
      <c r="J475" s="14">
        <v>0</v>
      </c>
      <c r="K475" s="14">
        <v>0</v>
      </c>
      <c r="L475" s="14">
        <v>50</v>
      </c>
      <c r="M475" s="14">
        <v>29</v>
      </c>
      <c r="N475" s="14">
        <v>227</v>
      </c>
      <c r="O475" s="19">
        <f t="shared" si="18"/>
        <v>10</v>
      </c>
      <c r="P475" s="21">
        <f t="shared" si="19"/>
        <v>6.5359477124183014</v>
      </c>
    </row>
    <row r="476" spans="1:16" ht="12.5" x14ac:dyDescent="0.25">
      <c r="A476" s="23">
        <v>472</v>
      </c>
      <c r="B476" s="14" t="s">
        <v>707</v>
      </c>
      <c r="C476" s="14">
        <v>2144</v>
      </c>
      <c r="D476" s="14">
        <v>2754</v>
      </c>
      <c r="E476" s="14">
        <v>1093</v>
      </c>
      <c r="F476" s="14">
        <v>3</v>
      </c>
      <c r="G476" s="14">
        <v>4</v>
      </c>
      <c r="H476" s="14">
        <v>254</v>
      </c>
      <c r="I476" s="14">
        <v>22</v>
      </c>
      <c r="J476" s="14">
        <v>0</v>
      </c>
      <c r="K476" s="14">
        <v>142</v>
      </c>
      <c r="L476" s="14">
        <v>238</v>
      </c>
      <c r="M476" s="14">
        <v>1699</v>
      </c>
      <c r="N476" s="14">
        <v>8365</v>
      </c>
      <c r="O476" s="19">
        <f t="shared" si="18"/>
        <v>257</v>
      </c>
      <c r="P476" s="21">
        <f t="shared" si="19"/>
        <v>4.0056109725685785</v>
      </c>
    </row>
    <row r="477" spans="1:16" ht="12.5" x14ac:dyDescent="0.25">
      <c r="A477" s="23">
        <v>473</v>
      </c>
      <c r="B477" s="14" t="s">
        <v>708</v>
      </c>
      <c r="C477" s="14">
        <v>665</v>
      </c>
      <c r="D477" s="14">
        <v>604</v>
      </c>
      <c r="E477" s="14">
        <v>241</v>
      </c>
      <c r="F477" s="14">
        <v>15</v>
      </c>
      <c r="G477" s="14">
        <v>11</v>
      </c>
      <c r="H477" s="14">
        <v>78</v>
      </c>
      <c r="I477" s="14">
        <v>3</v>
      </c>
      <c r="J477" s="14">
        <v>3</v>
      </c>
      <c r="K477" s="14">
        <v>22</v>
      </c>
      <c r="L477" s="14">
        <v>75</v>
      </c>
      <c r="M477" s="14">
        <v>133</v>
      </c>
      <c r="N477" s="14">
        <v>1851</v>
      </c>
      <c r="O477" s="19">
        <f t="shared" si="18"/>
        <v>93</v>
      </c>
      <c r="P477" s="21">
        <f t="shared" si="19"/>
        <v>5.6638246041412907</v>
      </c>
    </row>
    <row r="478" spans="1:16" ht="12.5" x14ac:dyDescent="0.25">
      <c r="A478" s="23">
        <v>474</v>
      </c>
      <c r="B478" s="14" t="s">
        <v>709</v>
      </c>
      <c r="C478" s="14">
        <v>3670</v>
      </c>
      <c r="D478" s="14">
        <v>3938</v>
      </c>
      <c r="E478" s="14">
        <v>1870</v>
      </c>
      <c r="F478" s="14">
        <v>337</v>
      </c>
      <c r="G478" s="14">
        <v>67</v>
      </c>
      <c r="H478" s="14">
        <v>460</v>
      </c>
      <c r="I478" s="14">
        <v>93</v>
      </c>
      <c r="J478" s="14">
        <v>20</v>
      </c>
      <c r="K478" s="14">
        <v>155</v>
      </c>
      <c r="L478" s="14">
        <v>590</v>
      </c>
      <c r="M478" s="14">
        <v>959</v>
      </c>
      <c r="N478" s="14">
        <v>12165</v>
      </c>
      <c r="O478" s="19">
        <f t="shared" si="18"/>
        <v>797</v>
      </c>
      <c r="P478" s="21">
        <f t="shared" si="19"/>
        <v>7.5117813383600378</v>
      </c>
    </row>
    <row r="479" spans="1:16" ht="12.5" x14ac:dyDescent="0.25">
      <c r="A479" s="23">
        <v>475</v>
      </c>
      <c r="B479" s="14" t="s">
        <v>497</v>
      </c>
      <c r="C479" s="14">
        <v>176</v>
      </c>
      <c r="D479" s="14">
        <v>264</v>
      </c>
      <c r="E479" s="14">
        <v>502</v>
      </c>
      <c r="F479" s="14">
        <v>7</v>
      </c>
      <c r="G479" s="14">
        <v>5</v>
      </c>
      <c r="H479" s="14">
        <v>69</v>
      </c>
      <c r="I479" s="14">
        <v>11</v>
      </c>
      <c r="J479" s="14">
        <v>0</v>
      </c>
      <c r="K479" s="14">
        <v>13</v>
      </c>
      <c r="L479" s="14">
        <v>76</v>
      </c>
      <c r="M479" s="14">
        <v>207</v>
      </c>
      <c r="N479" s="14">
        <v>1320</v>
      </c>
      <c r="O479" s="19">
        <f t="shared" si="18"/>
        <v>76</v>
      </c>
      <c r="P479" s="21">
        <f t="shared" si="19"/>
        <v>7.2588347659980901</v>
      </c>
    </row>
    <row r="480" spans="1:16" ht="12.5" x14ac:dyDescent="0.25">
      <c r="A480" s="23">
        <v>476</v>
      </c>
      <c r="B480" s="14" t="s">
        <v>498</v>
      </c>
      <c r="C480" s="14">
        <v>825</v>
      </c>
      <c r="D480" s="14">
        <v>5683</v>
      </c>
      <c r="E480" s="14">
        <v>2627</v>
      </c>
      <c r="F480" s="14">
        <v>23</v>
      </c>
      <c r="G480" s="14">
        <v>29</v>
      </c>
      <c r="H480" s="14">
        <v>292</v>
      </c>
      <c r="I480" s="14">
        <v>70</v>
      </c>
      <c r="J480" s="14">
        <v>14</v>
      </c>
      <c r="K480" s="14">
        <v>74</v>
      </c>
      <c r="L480" s="14">
        <v>753</v>
      </c>
      <c r="M480" s="14">
        <v>521</v>
      </c>
      <c r="N480" s="14">
        <v>10908</v>
      </c>
      <c r="O480" s="19">
        <f t="shared" si="18"/>
        <v>315</v>
      </c>
      <c r="P480" s="21">
        <f t="shared" si="19"/>
        <v>3.2686520701463113</v>
      </c>
    </row>
    <row r="481" spans="1:16" ht="12.5" x14ac:dyDescent="0.25">
      <c r="A481" s="23">
        <v>477</v>
      </c>
      <c r="B481" s="14" t="s">
        <v>499</v>
      </c>
      <c r="C481" s="14">
        <v>902</v>
      </c>
      <c r="D481" s="14">
        <v>868</v>
      </c>
      <c r="E481" s="14">
        <v>771</v>
      </c>
      <c r="F481" s="14">
        <v>26</v>
      </c>
      <c r="G481" s="14">
        <v>5</v>
      </c>
      <c r="H481" s="14">
        <v>135</v>
      </c>
      <c r="I481" s="14">
        <v>18</v>
      </c>
      <c r="J481" s="14">
        <v>6</v>
      </c>
      <c r="K481" s="14">
        <v>52</v>
      </c>
      <c r="L481" s="14">
        <v>157</v>
      </c>
      <c r="M481" s="14">
        <v>257</v>
      </c>
      <c r="N481" s="14">
        <v>3199</v>
      </c>
      <c r="O481" s="19">
        <f t="shared" si="18"/>
        <v>161</v>
      </c>
      <c r="P481" s="21">
        <f t="shared" si="19"/>
        <v>5.785123966942149</v>
      </c>
    </row>
    <row r="482" spans="1:16" ht="12.5" x14ac:dyDescent="0.25">
      <c r="A482" s="23">
        <v>478</v>
      </c>
      <c r="B482" s="14" t="s">
        <v>500</v>
      </c>
      <c r="C482" s="14">
        <v>852</v>
      </c>
      <c r="D482" s="14">
        <v>1292</v>
      </c>
      <c r="E482" s="14">
        <v>152</v>
      </c>
      <c r="F482" s="14">
        <v>8</v>
      </c>
      <c r="G482" s="14">
        <v>5</v>
      </c>
      <c r="H482" s="14">
        <v>67</v>
      </c>
      <c r="I482" s="14">
        <v>6</v>
      </c>
      <c r="J482" s="14">
        <v>0</v>
      </c>
      <c r="K482" s="14">
        <v>18</v>
      </c>
      <c r="L482" s="14">
        <v>65</v>
      </c>
      <c r="M482" s="14">
        <v>115</v>
      </c>
      <c r="N482" s="14">
        <v>2575</v>
      </c>
      <c r="O482" s="19">
        <f t="shared" si="18"/>
        <v>75</v>
      </c>
      <c r="P482" s="21">
        <f t="shared" si="19"/>
        <v>3.125</v>
      </c>
    </row>
    <row r="483" spans="1:16" ht="12.5" x14ac:dyDescent="0.25">
      <c r="A483" s="23">
        <v>479</v>
      </c>
      <c r="B483" s="14" t="s">
        <v>501</v>
      </c>
      <c r="C483" s="14">
        <v>1497</v>
      </c>
      <c r="D483" s="14">
        <v>1523</v>
      </c>
      <c r="E483" s="14">
        <v>548</v>
      </c>
      <c r="F483" s="14">
        <v>17</v>
      </c>
      <c r="G483" s="14">
        <v>31</v>
      </c>
      <c r="H483" s="14">
        <v>104</v>
      </c>
      <c r="I483" s="14">
        <v>10</v>
      </c>
      <c r="J483" s="14">
        <v>3</v>
      </c>
      <c r="K483" s="14">
        <v>49</v>
      </c>
      <c r="L483" s="14">
        <v>84</v>
      </c>
      <c r="M483" s="14">
        <v>221</v>
      </c>
      <c r="N483" s="14">
        <v>4089</v>
      </c>
      <c r="O483" s="19">
        <f t="shared" si="18"/>
        <v>121</v>
      </c>
      <c r="P483" s="21">
        <f t="shared" si="19"/>
        <v>3.199365415124273</v>
      </c>
    </row>
    <row r="484" spans="1:16" ht="12.5" x14ac:dyDescent="0.25">
      <c r="A484" s="23">
        <v>480</v>
      </c>
      <c r="B484" s="14" t="s">
        <v>502</v>
      </c>
      <c r="C484" s="14">
        <v>1974</v>
      </c>
      <c r="D484" s="14">
        <v>1344</v>
      </c>
      <c r="E484" s="14">
        <v>442</v>
      </c>
      <c r="F484" s="14">
        <v>7</v>
      </c>
      <c r="G484" s="14">
        <v>5</v>
      </c>
      <c r="H484" s="14">
        <v>94</v>
      </c>
      <c r="I484" s="14">
        <v>18</v>
      </c>
      <c r="J484" s="14">
        <v>5</v>
      </c>
      <c r="K484" s="14">
        <v>162</v>
      </c>
      <c r="L484" s="14">
        <v>113</v>
      </c>
      <c r="M484" s="14">
        <v>286</v>
      </c>
      <c r="N484" s="14">
        <v>4448</v>
      </c>
      <c r="O484" s="19">
        <f t="shared" si="18"/>
        <v>101</v>
      </c>
      <c r="P484" s="21">
        <f t="shared" si="19"/>
        <v>2.4932115527030363</v>
      </c>
    </row>
    <row r="485" spans="1:16" ht="12.5" x14ac:dyDescent="0.25">
      <c r="A485" s="23">
        <v>481</v>
      </c>
      <c r="B485" s="14" t="s">
        <v>503</v>
      </c>
      <c r="C485" s="14">
        <v>1143</v>
      </c>
      <c r="D485" s="14">
        <v>947</v>
      </c>
      <c r="E485" s="14">
        <v>245</v>
      </c>
      <c r="F485" s="14">
        <v>10</v>
      </c>
      <c r="G485" s="14">
        <v>0</v>
      </c>
      <c r="H485" s="14">
        <v>62</v>
      </c>
      <c r="I485" s="14">
        <v>0</v>
      </c>
      <c r="J485" s="14">
        <v>0</v>
      </c>
      <c r="K485" s="14">
        <v>25</v>
      </c>
      <c r="L485" s="14">
        <v>57</v>
      </c>
      <c r="M485" s="14">
        <v>139</v>
      </c>
      <c r="N485" s="14">
        <v>2632</v>
      </c>
      <c r="O485" s="19">
        <f t="shared" si="18"/>
        <v>72</v>
      </c>
      <c r="P485" s="21">
        <f t="shared" si="19"/>
        <v>2.9605263157894735</v>
      </c>
    </row>
    <row r="486" spans="1:16" ht="12.5" x14ac:dyDescent="0.25">
      <c r="A486" s="23">
        <v>482</v>
      </c>
      <c r="B486" s="14" t="s">
        <v>710</v>
      </c>
      <c r="C486" s="14">
        <v>196</v>
      </c>
      <c r="D486" s="14">
        <v>155</v>
      </c>
      <c r="E486" s="14">
        <v>34</v>
      </c>
      <c r="F486" s="14">
        <v>10</v>
      </c>
      <c r="G486" s="14">
        <v>0</v>
      </c>
      <c r="H486" s="14">
        <v>25</v>
      </c>
      <c r="I486" s="14">
        <v>0</v>
      </c>
      <c r="J486" s="14">
        <v>0</v>
      </c>
      <c r="K486" s="14">
        <v>4</v>
      </c>
      <c r="L486" s="14">
        <v>32</v>
      </c>
      <c r="M486" s="14">
        <v>45</v>
      </c>
      <c r="N486" s="14">
        <v>499</v>
      </c>
      <c r="O486" s="19">
        <f t="shared" si="18"/>
        <v>35</v>
      </c>
      <c r="P486" s="21">
        <f t="shared" si="19"/>
        <v>8.2547169811320753</v>
      </c>
    </row>
    <row r="487" spans="1:16" ht="12.5" x14ac:dyDescent="0.25">
      <c r="A487" s="23">
        <v>483</v>
      </c>
      <c r="B487" s="14" t="s">
        <v>504</v>
      </c>
      <c r="C487" s="14">
        <v>923</v>
      </c>
      <c r="D487" s="14">
        <v>2800</v>
      </c>
      <c r="E487" s="14">
        <v>847</v>
      </c>
      <c r="F487" s="14">
        <v>11</v>
      </c>
      <c r="G487" s="14">
        <v>8</v>
      </c>
      <c r="H487" s="14">
        <v>149</v>
      </c>
      <c r="I487" s="14">
        <v>17</v>
      </c>
      <c r="J487" s="14">
        <v>4</v>
      </c>
      <c r="K487" s="14">
        <v>42</v>
      </c>
      <c r="L487" s="14">
        <v>253</v>
      </c>
      <c r="M487" s="14">
        <v>270</v>
      </c>
      <c r="N487" s="14">
        <v>5326</v>
      </c>
      <c r="O487" s="19">
        <f t="shared" si="18"/>
        <v>160</v>
      </c>
      <c r="P487" s="21">
        <f t="shared" si="19"/>
        <v>3.3326390335346803</v>
      </c>
    </row>
    <row r="488" spans="1:16" ht="12.5" x14ac:dyDescent="0.25">
      <c r="A488" s="23">
        <v>484</v>
      </c>
      <c r="B488" s="14" t="s">
        <v>711</v>
      </c>
      <c r="C488" s="14">
        <v>324</v>
      </c>
      <c r="D488" s="14">
        <v>340</v>
      </c>
      <c r="E488" s="14">
        <v>46</v>
      </c>
      <c r="F488" s="14">
        <v>14</v>
      </c>
      <c r="G488" s="14">
        <v>0</v>
      </c>
      <c r="H488" s="14">
        <v>19</v>
      </c>
      <c r="I488" s="14">
        <v>0</v>
      </c>
      <c r="J488" s="14">
        <v>0</v>
      </c>
      <c r="K488" s="14">
        <v>5</v>
      </c>
      <c r="L488" s="14">
        <v>9</v>
      </c>
      <c r="M488" s="14">
        <v>38</v>
      </c>
      <c r="N488" s="14">
        <v>795</v>
      </c>
      <c r="O488" s="19">
        <f t="shared" si="18"/>
        <v>33</v>
      </c>
      <c r="P488" s="21">
        <f t="shared" si="19"/>
        <v>4.4117647058823533</v>
      </c>
    </row>
    <row r="489" spans="1:16" ht="12.5" x14ac:dyDescent="0.25">
      <c r="A489" s="23">
        <v>485</v>
      </c>
      <c r="B489" s="14" t="s">
        <v>712</v>
      </c>
      <c r="C489" s="14">
        <v>2934</v>
      </c>
      <c r="D489" s="14">
        <v>2376</v>
      </c>
      <c r="E489" s="14">
        <v>1370</v>
      </c>
      <c r="F489" s="14">
        <v>367</v>
      </c>
      <c r="G489" s="14">
        <v>69</v>
      </c>
      <c r="H489" s="14">
        <v>411</v>
      </c>
      <c r="I489" s="14">
        <v>63</v>
      </c>
      <c r="J489" s="14">
        <v>12</v>
      </c>
      <c r="K489" s="14">
        <v>88</v>
      </c>
      <c r="L489" s="14">
        <v>625</v>
      </c>
      <c r="M489" s="14">
        <v>628</v>
      </c>
      <c r="N489" s="14">
        <v>8953</v>
      </c>
      <c r="O489" s="19">
        <f t="shared" si="18"/>
        <v>778</v>
      </c>
      <c r="P489" s="21">
        <f t="shared" si="19"/>
        <v>10.117035110533159</v>
      </c>
    </row>
    <row r="490" spans="1:16" ht="12.5" x14ac:dyDescent="0.25">
      <c r="A490" s="23">
        <v>486</v>
      </c>
      <c r="B490" s="14" t="s">
        <v>505</v>
      </c>
      <c r="C490" s="14">
        <v>1903</v>
      </c>
      <c r="D490" s="14">
        <v>1830</v>
      </c>
      <c r="E490" s="14">
        <v>745</v>
      </c>
      <c r="F490" s="14">
        <v>74</v>
      </c>
      <c r="G490" s="14">
        <v>11</v>
      </c>
      <c r="H490" s="14">
        <v>123</v>
      </c>
      <c r="I490" s="14">
        <v>12</v>
      </c>
      <c r="J490" s="14">
        <v>3</v>
      </c>
      <c r="K490" s="14">
        <v>153</v>
      </c>
      <c r="L490" s="14">
        <v>159</v>
      </c>
      <c r="M490" s="14">
        <v>275</v>
      </c>
      <c r="N490" s="14">
        <v>5298</v>
      </c>
      <c r="O490" s="19">
        <f t="shared" si="18"/>
        <v>197</v>
      </c>
      <c r="P490" s="21">
        <f t="shared" si="19"/>
        <v>4.0585084466419445</v>
      </c>
    </row>
    <row r="491" spans="1:16" ht="12.5" x14ac:dyDescent="0.25">
      <c r="A491" s="23">
        <v>487</v>
      </c>
      <c r="B491" s="14" t="s">
        <v>506</v>
      </c>
      <c r="C491" s="14">
        <v>2675</v>
      </c>
      <c r="D491" s="14">
        <v>2598</v>
      </c>
      <c r="E491" s="14">
        <v>1223</v>
      </c>
      <c r="F491" s="14">
        <v>98</v>
      </c>
      <c r="G491" s="14">
        <v>12</v>
      </c>
      <c r="H491" s="14">
        <v>190</v>
      </c>
      <c r="I491" s="14">
        <v>30</v>
      </c>
      <c r="J491" s="14">
        <v>6</v>
      </c>
      <c r="K491" s="14">
        <v>363</v>
      </c>
      <c r="L491" s="14">
        <v>245</v>
      </c>
      <c r="M491" s="14">
        <v>465</v>
      </c>
      <c r="N491" s="14">
        <v>7903</v>
      </c>
      <c r="O491" s="19">
        <f t="shared" si="18"/>
        <v>288</v>
      </c>
      <c r="P491" s="21">
        <f t="shared" si="19"/>
        <v>4.0027797081306469</v>
      </c>
    </row>
    <row r="492" spans="1:16" ht="12.5" x14ac:dyDescent="0.25">
      <c r="A492" s="23">
        <v>488</v>
      </c>
      <c r="B492" s="14" t="s">
        <v>713</v>
      </c>
      <c r="C492" s="14">
        <v>515</v>
      </c>
      <c r="D492" s="14">
        <v>260</v>
      </c>
      <c r="E492" s="14">
        <v>97</v>
      </c>
      <c r="F492" s="14">
        <v>23</v>
      </c>
      <c r="G492" s="14">
        <v>0</v>
      </c>
      <c r="H492" s="14">
        <v>65</v>
      </c>
      <c r="I492" s="14">
        <v>18</v>
      </c>
      <c r="J492" s="14">
        <v>0</v>
      </c>
      <c r="K492" s="14">
        <v>24</v>
      </c>
      <c r="L492" s="14">
        <v>78</v>
      </c>
      <c r="M492" s="14">
        <v>189</v>
      </c>
      <c r="N492" s="14">
        <v>1269</v>
      </c>
      <c r="O492" s="19">
        <f t="shared" si="18"/>
        <v>88</v>
      </c>
      <c r="P492" s="21">
        <f t="shared" si="19"/>
        <v>8.7824351297405201</v>
      </c>
    </row>
    <row r="493" spans="1:16" ht="12.5" x14ac:dyDescent="0.25">
      <c r="A493" s="23">
        <v>489</v>
      </c>
      <c r="B493" s="14" t="s">
        <v>714</v>
      </c>
      <c r="C493" s="14">
        <v>2819</v>
      </c>
      <c r="D493" s="14">
        <v>2813</v>
      </c>
      <c r="E493" s="14">
        <v>1127</v>
      </c>
      <c r="F493" s="14">
        <v>198</v>
      </c>
      <c r="G493" s="14">
        <v>18</v>
      </c>
      <c r="H493" s="14">
        <v>314</v>
      </c>
      <c r="I493" s="14">
        <v>41</v>
      </c>
      <c r="J493" s="14">
        <v>12</v>
      </c>
      <c r="K493" s="14">
        <v>131</v>
      </c>
      <c r="L493" s="14">
        <v>348</v>
      </c>
      <c r="M493" s="14">
        <v>513</v>
      </c>
      <c r="N493" s="14">
        <v>8331</v>
      </c>
      <c r="O493" s="19">
        <f t="shared" si="18"/>
        <v>512</v>
      </c>
      <c r="P493" s="21">
        <f t="shared" si="19"/>
        <v>6.8513314599223873</v>
      </c>
    </row>
    <row r="494" spans="1:16" ht="12.5" x14ac:dyDescent="0.25">
      <c r="A494" s="23">
        <v>490</v>
      </c>
      <c r="B494" s="14" t="s">
        <v>507</v>
      </c>
      <c r="C494" s="14">
        <v>826</v>
      </c>
      <c r="D494" s="14">
        <v>821</v>
      </c>
      <c r="E494" s="14">
        <v>74</v>
      </c>
      <c r="F494" s="14">
        <v>14</v>
      </c>
      <c r="G494" s="14">
        <v>0</v>
      </c>
      <c r="H494" s="14">
        <v>41</v>
      </c>
      <c r="I494" s="14">
        <v>10</v>
      </c>
      <c r="J494" s="14">
        <v>0</v>
      </c>
      <c r="K494" s="14">
        <v>20</v>
      </c>
      <c r="L494" s="14">
        <v>39</v>
      </c>
      <c r="M494" s="14">
        <v>79</v>
      </c>
      <c r="N494" s="14">
        <v>1924</v>
      </c>
      <c r="O494" s="19">
        <f t="shared" si="18"/>
        <v>55</v>
      </c>
      <c r="P494" s="21">
        <f t="shared" si="19"/>
        <v>3.0454042081949058</v>
      </c>
    </row>
    <row r="495" spans="1:16" ht="12.5" x14ac:dyDescent="0.25">
      <c r="A495" s="23">
        <v>491</v>
      </c>
      <c r="B495" s="14" t="s">
        <v>508</v>
      </c>
      <c r="C495" s="14">
        <v>580</v>
      </c>
      <c r="D495" s="14">
        <v>794</v>
      </c>
      <c r="E495" s="14">
        <v>91</v>
      </c>
      <c r="F495" s="14">
        <v>37</v>
      </c>
      <c r="G495" s="14">
        <v>0</v>
      </c>
      <c r="H495" s="14">
        <v>25</v>
      </c>
      <c r="I495" s="14">
        <v>7</v>
      </c>
      <c r="J495" s="14">
        <v>0</v>
      </c>
      <c r="K495" s="14">
        <v>10</v>
      </c>
      <c r="L495" s="14">
        <v>31</v>
      </c>
      <c r="M495" s="14">
        <v>40</v>
      </c>
      <c r="N495" s="14">
        <v>1605</v>
      </c>
      <c r="O495" s="19">
        <f t="shared" si="18"/>
        <v>62</v>
      </c>
      <c r="P495" s="21">
        <f t="shared" si="19"/>
        <v>4.0155440414507773</v>
      </c>
    </row>
    <row r="496" spans="1:16" ht="12.5" x14ac:dyDescent="0.25">
      <c r="A496" s="23">
        <v>492</v>
      </c>
      <c r="B496" s="14" t="s">
        <v>149</v>
      </c>
      <c r="C496" s="14">
        <v>4694</v>
      </c>
      <c r="D496" s="14">
        <v>3815</v>
      </c>
      <c r="E496" s="14">
        <v>2272</v>
      </c>
      <c r="F496" s="14">
        <v>572</v>
      </c>
      <c r="G496" s="14">
        <v>122</v>
      </c>
      <c r="H496" s="14">
        <v>702</v>
      </c>
      <c r="I496" s="14">
        <v>121</v>
      </c>
      <c r="J496" s="14">
        <v>24</v>
      </c>
      <c r="K496" s="14">
        <v>234</v>
      </c>
      <c r="L496" s="14">
        <v>679</v>
      </c>
      <c r="M496" s="14">
        <v>1187</v>
      </c>
      <c r="N496" s="14">
        <v>14422</v>
      </c>
      <c r="O496" s="19">
        <f t="shared" si="18"/>
        <v>1274</v>
      </c>
      <c r="P496" s="21">
        <f t="shared" si="19"/>
        <v>10.146543485186365</v>
      </c>
    </row>
    <row r="497" spans="1:16" ht="12.5" x14ac:dyDescent="0.25">
      <c r="A497" s="23">
        <v>493</v>
      </c>
      <c r="B497" s="14" t="s">
        <v>509</v>
      </c>
      <c r="C497" s="14">
        <v>694</v>
      </c>
      <c r="D497" s="14">
        <v>759</v>
      </c>
      <c r="E497" s="14">
        <v>415</v>
      </c>
      <c r="F497" s="14">
        <v>105</v>
      </c>
      <c r="G497" s="14">
        <v>15</v>
      </c>
      <c r="H497" s="14">
        <v>80</v>
      </c>
      <c r="I497" s="14">
        <v>7</v>
      </c>
      <c r="J497" s="14">
        <v>5</v>
      </c>
      <c r="K497" s="14">
        <v>22</v>
      </c>
      <c r="L497" s="14">
        <v>91</v>
      </c>
      <c r="M497" s="14">
        <v>148</v>
      </c>
      <c r="N497" s="14">
        <v>2337</v>
      </c>
      <c r="O497" s="19">
        <f t="shared" si="18"/>
        <v>185</v>
      </c>
      <c r="P497" s="21">
        <f t="shared" si="19"/>
        <v>8.8011417697431025</v>
      </c>
    </row>
    <row r="498" spans="1:16" ht="12.5" x14ac:dyDescent="0.25">
      <c r="A498" s="23">
        <v>494</v>
      </c>
      <c r="B498" s="14" t="s">
        <v>510</v>
      </c>
      <c r="C498" s="14">
        <v>632</v>
      </c>
      <c r="D498" s="14">
        <v>550</v>
      </c>
      <c r="E498" s="14">
        <v>125</v>
      </c>
      <c r="F498" s="14">
        <v>11</v>
      </c>
      <c r="G498" s="14">
        <v>6</v>
      </c>
      <c r="H498" s="14">
        <v>32</v>
      </c>
      <c r="I498" s="14">
        <v>0</v>
      </c>
      <c r="J498" s="14">
        <v>0</v>
      </c>
      <c r="K498" s="14">
        <v>9</v>
      </c>
      <c r="L498" s="14">
        <v>31</v>
      </c>
      <c r="M498" s="14">
        <v>55</v>
      </c>
      <c r="N498" s="14">
        <v>1444</v>
      </c>
      <c r="O498" s="19">
        <f t="shared" si="18"/>
        <v>43</v>
      </c>
      <c r="P498" s="21">
        <f t="shared" si="19"/>
        <v>3.1501831501831501</v>
      </c>
    </row>
    <row r="499" spans="1:16" ht="12.5" x14ac:dyDescent="0.25">
      <c r="A499" s="23">
        <v>495</v>
      </c>
      <c r="B499" s="14" t="s">
        <v>715</v>
      </c>
      <c r="C499" s="14">
        <v>447</v>
      </c>
      <c r="D499" s="14">
        <v>565</v>
      </c>
      <c r="E499" s="14">
        <v>208</v>
      </c>
      <c r="F499" s="14">
        <v>11</v>
      </c>
      <c r="G499" s="14">
        <v>5</v>
      </c>
      <c r="H499" s="14">
        <v>39</v>
      </c>
      <c r="I499" s="14">
        <v>3</v>
      </c>
      <c r="J499" s="14">
        <v>3</v>
      </c>
      <c r="K499" s="14">
        <v>7</v>
      </c>
      <c r="L499" s="14">
        <v>28</v>
      </c>
      <c r="M499" s="14">
        <v>116</v>
      </c>
      <c r="N499" s="14">
        <v>1434</v>
      </c>
      <c r="O499" s="19">
        <f t="shared" si="18"/>
        <v>50</v>
      </c>
      <c r="P499" s="21">
        <f t="shared" si="19"/>
        <v>3.8819875776397512</v>
      </c>
    </row>
    <row r="500" spans="1:16" ht="12.5" x14ac:dyDescent="0.25">
      <c r="A500" s="23">
        <v>496</v>
      </c>
      <c r="B500" s="14" t="s">
        <v>716</v>
      </c>
      <c r="C500" s="14">
        <v>254</v>
      </c>
      <c r="D500" s="14">
        <v>95</v>
      </c>
      <c r="E500" s="14">
        <v>19</v>
      </c>
      <c r="F500" s="14">
        <v>13</v>
      </c>
      <c r="G500" s="14">
        <v>0</v>
      </c>
      <c r="H500" s="14">
        <v>19</v>
      </c>
      <c r="I500" s="14">
        <v>8</v>
      </c>
      <c r="J500" s="14">
        <v>0</v>
      </c>
      <c r="K500" s="14">
        <v>7</v>
      </c>
      <c r="L500" s="14">
        <v>55</v>
      </c>
      <c r="M500" s="14">
        <v>138</v>
      </c>
      <c r="N500" s="14">
        <v>608</v>
      </c>
      <c r="O500" s="19">
        <f t="shared" si="18"/>
        <v>32</v>
      </c>
      <c r="P500" s="21">
        <f t="shared" si="19"/>
        <v>7.7108433734939767</v>
      </c>
    </row>
    <row r="501" spans="1:16" ht="12.5" x14ac:dyDescent="0.25">
      <c r="A501" s="23">
        <v>497</v>
      </c>
      <c r="B501" s="14" t="s">
        <v>717</v>
      </c>
      <c r="C501" s="14">
        <v>73</v>
      </c>
      <c r="D501" s="14">
        <v>639</v>
      </c>
      <c r="E501" s="14">
        <v>463</v>
      </c>
      <c r="F501" s="14">
        <v>6</v>
      </c>
      <c r="G501" s="14">
        <v>4</v>
      </c>
      <c r="H501" s="14">
        <v>36</v>
      </c>
      <c r="I501" s="14">
        <v>6</v>
      </c>
      <c r="J501" s="14">
        <v>3</v>
      </c>
      <c r="K501" s="14">
        <v>8</v>
      </c>
      <c r="L501" s="14">
        <v>67</v>
      </c>
      <c r="M501" s="14">
        <v>101</v>
      </c>
      <c r="N501" s="14">
        <v>1392</v>
      </c>
      <c r="O501" s="19">
        <f t="shared" si="18"/>
        <v>42</v>
      </c>
      <c r="P501" s="21">
        <f t="shared" si="19"/>
        <v>3.3925686591276252</v>
      </c>
    </row>
    <row r="502" spans="1:16" ht="12.5" x14ac:dyDescent="0.25">
      <c r="A502" s="23">
        <v>498</v>
      </c>
      <c r="B502" s="14" t="s">
        <v>718</v>
      </c>
      <c r="C502" s="14">
        <v>1496</v>
      </c>
      <c r="D502" s="14">
        <v>914</v>
      </c>
      <c r="E502" s="14">
        <v>1215</v>
      </c>
      <c r="F502" s="14">
        <v>399</v>
      </c>
      <c r="G502" s="14">
        <v>35</v>
      </c>
      <c r="H502" s="14">
        <v>238</v>
      </c>
      <c r="I502" s="14">
        <v>25</v>
      </c>
      <c r="J502" s="14">
        <v>9</v>
      </c>
      <c r="K502" s="14">
        <v>53</v>
      </c>
      <c r="L502" s="14">
        <v>356</v>
      </c>
      <c r="M502" s="14">
        <v>389</v>
      </c>
      <c r="N502" s="14">
        <v>5125</v>
      </c>
      <c r="O502" s="19">
        <f t="shared" si="18"/>
        <v>637</v>
      </c>
      <c r="P502" s="21">
        <f t="shared" si="19"/>
        <v>14.530109489051096</v>
      </c>
    </row>
    <row r="503" spans="1:16" ht="12.5" x14ac:dyDescent="0.25">
      <c r="A503" s="23">
        <v>499</v>
      </c>
      <c r="B503" s="14" t="s">
        <v>511</v>
      </c>
      <c r="C503" s="14">
        <v>4467</v>
      </c>
      <c r="D503" s="14">
        <v>6823</v>
      </c>
      <c r="E503" s="14">
        <v>4533</v>
      </c>
      <c r="F503" s="14">
        <v>424</v>
      </c>
      <c r="G503" s="14">
        <v>75</v>
      </c>
      <c r="H503" s="14">
        <v>735</v>
      </c>
      <c r="I503" s="14">
        <v>103</v>
      </c>
      <c r="J503" s="14">
        <v>42</v>
      </c>
      <c r="K503" s="14">
        <v>235</v>
      </c>
      <c r="L503" s="14">
        <v>1066</v>
      </c>
      <c r="M503" s="14">
        <v>1415</v>
      </c>
      <c r="N503" s="14">
        <v>19908</v>
      </c>
      <c r="O503" s="19">
        <f t="shared" si="18"/>
        <v>1159</v>
      </c>
      <c r="P503" s="21">
        <f t="shared" si="19"/>
        <v>6.6467855709124279</v>
      </c>
    </row>
    <row r="504" spans="1:16" ht="12.5" x14ac:dyDescent="0.25">
      <c r="A504" s="23">
        <v>500</v>
      </c>
      <c r="B504" s="14" t="s">
        <v>719</v>
      </c>
      <c r="C504" s="14">
        <v>56</v>
      </c>
      <c r="D504" s="14">
        <v>56</v>
      </c>
      <c r="E504" s="14">
        <v>14</v>
      </c>
      <c r="F504" s="14">
        <v>10</v>
      </c>
      <c r="G504" s="14">
        <v>0</v>
      </c>
      <c r="H504" s="14">
        <v>13</v>
      </c>
      <c r="I504" s="14">
        <v>0</v>
      </c>
      <c r="J504" s="14">
        <v>0</v>
      </c>
      <c r="K504" s="14">
        <v>4</v>
      </c>
      <c r="L504" s="14">
        <v>9</v>
      </c>
      <c r="M504" s="14">
        <v>20</v>
      </c>
      <c r="N504" s="14">
        <v>189</v>
      </c>
      <c r="O504" s="19">
        <f t="shared" si="18"/>
        <v>23</v>
      </c>
      <c r="P504" s="21">
        <f t="shared" si="19"/>
        <v>15.032679738562091</v>
      </c>
    </row>
    <row r="505" spans="1:16" ht="12.5" x14ac:dyDescent="0.25">
      <c r="A505" s="23">
        <v>501</v>
      </c>
      <c r="B505" s="14" t="s">
        <v>512</v>
      </c>
      <c r="C505" s="14">
        <v>1002</v>
      </c>
      <c r="D505" s="14">
        <v>1611</v>
      </c>
      <c r="E505" s="14">
        <v>1423</v>
      </c>
      <c r="F505" s="14">
        <v>103</v>
      </c>
      <c r="G505" s="14">
        <v>39</v>
      </c>
      <c r="H505" s="14">
        <v>271</v>
      </c>
      <c r="I505" s="14">
        <v>29</v>
      </c>
      <c r="J505" s="14">
        <v>9</v>
      </c>
      <c r="K505" s="14">
        <v>57</v>
      </c>
      <c r="L505" s="14">
        <v>329</v>
      </c>
      <c r="M505" s="14">
        <v>509</v>
      </c>
      <c r="N505" s="14">
        <v>5379</v>
      </c>
      <c r="O505" s="19">
        <f t="shared" si="18"/>
        <v>374</v>
      </c>
      <c r="P505" s="21">
        <f t="shared" si="19"/>
        <v>8.2306338028169019</v>
      </c>
    </row>
    <row r="506" spans="1:16" ht="12.5" x14ac:dyDescent="0.25">
      <c r="A506" s="23">
        <v>502</v>
      </c>
      <c r="B506" s="14" t="s">
        <v>513</v>
      </c>
      <c r="C506" s="14">
        <v>463</v>
      </c>
      <c r="D506" s="14">
        <v>797</v>
      </c>
      <c r="E506" s="14">
        <v>2174</v>
      </c>
      <c r="F506" s="14">
        <v>46</v>
      </c>
      <c r="G506" s="14">
        <v>27</v>
      </c>
      <c r="H506" s="14">
        <v>269</v>
      </c>
      <c r="I506" s="14">
        <v>32</v>
      </c>
      <c r="J506" s="14">
        <v>0</v>
      </c>
      <c r="K506" s="14">
        <v>57</v>
      </c>
      <c r="L506" s="14">
        <v>213</v>
      </c>
      <c r="M506" s="14">
        <v>1119</v>
      </c>
      <c r="N506" s="14">
        <v>5203</v>
      </c>
      <c r="O506" s="19">
        <f t="shared" si="18"/>
        <v>315</v>
      </c>
      <c r="P506" s="21">
        <f t="shared" si="19"/>
        <v>8.1500646830530403</v>
      </c>
    </row>
    <row r="507" spans="1:16" ht="12.5" x14ac:dyDescent="0.25">
      <c r="A507" s="23">
        <v>503</v>
      </c>
      <c r="B507" s="14" t="s">
        <v>720</v>
      </c>
      <c r="C507" s="14">
        <v>1637</v>
      </c>
      <c r="D507" s="14">
        <v>1960</v>
      </c>
      <c r="E507" s="14">
        <v>1166</v>
      </c>
      <c r="F507" s="14">
        <v>357</v>
      </c>
      <c r="G507" s="14">
        <v>32</v>
      </c>
      <c r="H507" s="14">
        <v>237</v>
      </c>
      <c r="I507" s="14">
        <v>76</v>
      </c>
      <c r="J507" s="14">
        <v>4</v>
      </c>
      <c r="K507" s="14">
        <v>65</v>
      </c>
      <c r="L507" s="14">
        <v>417</v>
      </c>
      <c r="M507" s="14">
        <v>331</v>
      </c>
      <c r="N507" s="14">
        <v>6282</v>
      </c>
      <c r="O507" s="19">
        <f t="shared" si="18"/>
        <v>594</v>
      </c>
      <c r="P507" s="21">
        <f t="shared" si="19"/>
        <v>10.733646548608601</v>
      </c>
    </row>
    <row r="508" spans="1:16" ht="12.5" x14ac:dyDescent="0.25">
      <c r="A508" s="23">
        <v>504</v>
      </c>
      <c r="B508" s="14" t="s">
        <v>514</v>
      </c>
      <c r="C508" s="14">
        <v>820</v>
      </c>
      <c r="D508" s="14">
        <v>933</v>
      </c>
      <c r="E508" s="14">
        <v>365</v>
      </c>
      <c r="F508" s="14">
        <v>134</v>
      </c>
      <c r="G508" s="14">
        <v>8</v>
      </c>
      <c r="H508" s="14">
        <v>108</v>
      </c>
      <c r="I508" s="14">
        <v>6</v>
      </c>
      <c r="J508" s="14">
        <v>0</v>
      </c>
      <c r="K508" s="14">
        <v>19</v>
      </c>
      <c r="L508" s="14">
        <v>161</v>
      </c>
      <c r="M508" s="14">
        <v>144</v>
      </c>
      <c r="N508" s="14">
        <v>2704</v>
      </c>
      <c r="O508" s="19">
        <f t="shared" si="18"/>
        <v>242</v>
      </c>
      <c r="P508" s="21">
        <f t="shared" si="19"/>
        <v>10.112829084830755</v>
      </c>
    </row>
    <row r="509" spans="1:16" ht="12.5" x14ac:dyDescent="0.25">
      <c r="A509" s="23">
        <v>505</v>
      </c>
      <c r="B509" s="14" t="s">
        <v>515</v>
      </c>
      <c r="C509" s="14">
        <v>3477</v>
      </c>
      <c r="D509" s="14">
        <v>2198</v>
      </c>
      <c r="E509" s="14">
        <v>759</v>
      </c>
      <c r="F509" s="14">
        <v>14</v>
      </c>
      <c r="G509" s="14">
        <v>7</v>
      </c>
      <c r="H509" s="14">
        <v>163</v>
      </c>
      <c r="I509" s="14">
        <v>17</v>
      </c>
      <c r="J509" s="14">
        <v>6</v>
      </c>
      <c r="K509" s="14">
        <v>564</v>
      </c>
      <c r="L509" s="14">
        <v>259</v>
      </c>
      <c r="M509" s="14">
        <v>481</v>
      </c>
      <c r="N509" s="14">
        <v>7953</v>
      </c>
      <c r="O509" s="19">
        <f t="shared" si="18"/>
        <v>177</v>
      </c>
      <c r="P509" s="21">
        <f t="shared" si="19"/>
        <v>2.4566273421235256</v>
      </c>
    </row>
    <row r="510" spans="1:16" ht="12.5" x14ac:dyDescent="0.25">
      <c r="A510" s="23">
        <v>506</v>
      </c>
      <c r="B510" s="14" t="s">
        <v>721</v>
      </c>
      <c r="C510" s="14">
        <v>478</v>
      </c>
      <c r="D510" s="14">
        <v>482</v>
      </c>
      <c r="E510" s="14">
        <v>302</v>
      </c>
      <c r="F510" s="14">
        <v>55</v>
      </c>
      <c r="G510" s="14">
        <v>30</v>
      </c>
      <c r="H510" s="14">
        <v>91</v>
      </c>
      <c r="I510" s="14">
        <v>18</v>
      </c>
      <c r="J510" s="14">
        <v>0</v>
      </c>
      <c r="K510" s="14">
        <v>16</v>
      </c>
      <c r="L510" s="14">
        <v>55</v>
      </c>
      <c r="M510" s="14">
        <v>103</v>
      </c>
      <c r="N510" s="14">
        <v>1639</v>
      </c>
      <c r="O510" s="19">
        <f t="shared" si="18"/>
        <v>146</v>
      </c>
      <c r="P510" s="21">
        <f t="shared" si="19"/>
        <v>9.9184782608695645</v>
      </c>
    </row>
    <row r="511" spans="1:16" ht="12.5" x14ac:dyDescent="0.25">
      <c r="A511" s="23">
        <v>507</v>
      </c>
      <c r="B511" s="14" t="s">
        <v>722</v>
      </c>
      <c r="C511" s="14">
        <v>469</v>
      </c>
      <c r="D511" s="14">
        <v>396</v>
      </c>
      <c r="E511" s="14">
        <v>328</v>
      </c>
      <c r="F511" s="14">
        <v>250</v>
      </c>
      <c r="G511" s="14">
        <v>42</v>
      </c>
      <c r="H511" s="14">
        <v>89</v>
      </c>
      <c r="I511" s="14">
        <v>6</v>
      </c>
      <c r="J511" s="14">
        <v>3</v>
      </c>
      <c r="K511" s="14">
        <v>15</v>
      </c>
      <c r="L511" s="14">
        <v>165</v>
      </c>
      <c r="M511" s="14">
        <v>101</v>
      </c>
      <c r="N511" s="14">
        <v>1873</v>
      </c>
      <c r="O511" s="19">
        <f t="shared" si="18"/>
        <v>339</v>
      </c>
      <c r="P511" s="21">
        <f t="shared" si="19"/>
        <v>21.214017521902377</v>
      </c>
    </row>
    <row r="512" spans="1:16" ht="12.5" x14ac:dyDescent="0.25">
      <c r="A512" s="23">
        <v>508</v>
      </c>
      <c r="B512" s="14" t="s">
        <v>151</v>
      </c>
      <c r="C512" s="14">
        <v>760</v>
      </c>
      <c r="D512" s="14">
        <v>944</v>
      </c>
      <c r="E512" s="14">
        <v>281</v>
      </c>
      <c r="F512" s="14">
        <v>34</v>
      </c>
      <c r="G512" s="14">
        <v>3</v>
      </c>
      <c r="H512" s="14">
        <v>66</v>
      </c>
      <c r="I512" s="14">
        <v>5</v>
      </c>
      <c r="J512" s="14">
        <v>3</v>
      </c>
      <c r="K512" s="14">
        <v>17</v>
      </c>
      <c r="L512" s="14">
        <v>109</v>
      </c>
      <c r="M512" s="14">
        <v>134</v>
      </c>
      <c r="N512" s="14">
        <v>2355</v>
      </c>
      <c r="O512" s="19">
        <f t="shared" si="18"/>
        <v>100</v>
      </c>
      <c r="P512" s="21">
        <f t="shared" si="19"/>
        <v>4.7326076668244204</v>
      </c>
    </row>
    <row r="513" spans="1:16" ht="12.5" x14ac:dyDescent="0.25">
      <c r="A513" s="23">
        <v>509</v>
      </c>
      <c r="B513" s="14" t="s">
        <v>516</v>
      </c>
      <c r="C513" s="14">
        <v>2209</v>
      </c>
      <c r="D513" s="14">
        <v>1831</v>
      </c>
      <c r="E513" s="14">
        <v>909</v>
      </c>
      <c r="F513" s="14">
        <v>235</v>
      </c>
      <c r="G513" s="14">
        <v>9</v>
      </c>
      <c r="H513" s="14">
        <v>179</v>
      </c>
      <c r="I513" s="14">
        <v>26</v>
      </c>
      <c r="J513" s="14">
        <v>0</v>
      </c>
      <c r="K513" s="14">
        <v>64</v>
      </c>
      <c r="L513" s="14">
        <v>195</v>
      </c>
      <c r="M513" s="14">
        <v>711</v>
      </c>
      <c r="N513" s="14">
        <v>6379</v>
      </c>
      <c r="O513" s="19">
        <f t="shared" si="18"/>
        <v>414</v>
      </c>
      <c r="P513" s="21">
        <f t="shared" si="19"/>
        <v>7.5796411570853168</v>
      </c>
    </row>
    <row r="514" spans="1:16" ht="12.5" x14ac:dyDescent="0.25">
      <c r="A514" s="23">
        <v>510</v>
      </c>
      <c r="B514" s="14" t="s">
        <v>517</v>
      </c>
      <c r="C514" s="14">
        <v>159</v>
      </c>
      <c r="D514" s="14">
        <v>239</v>
      </c>
      <c r="E514" s="14">
        <v>142</v>
      </c>
      <c r="F514" s="14">
        <v>35</v>
      </c>
      <c r="G514" s="14">
        <v>44</v>
      </c>
      <c r="H514" s="14">
        <v>22</v>
      </c>
      <c r="I514" s="14">
        <v>3</v>
      </c>
      <c r="J514" s="14">
        <v>0</v>
      </c>
      <c r="K514" s="14">
        <v>10</v>
      </c>
      <c r="L514" s="14">
        <v>36</v>
      </c>
      <c r="M514" s="14">
        <v>78</v>
      </c>
      <c r="N514" s="14">
        <v>757</v>
      </c>
      <c r="O514" s="19">
        <f t="shared" si="18"/>
        <v>57</v>
      </c>
      <c r="P514" s="21">
        <f t="shared" si="19"/>
        <v>8.7155963302752291</v>
      </c>
    </row>
    <row r="515" spans="1:16" ht="12.5" x14ac:dyDescent="0.25">
      <c r="A515" s="23">
        <v>511</v>
      </c>
      <c r="B515" s="14" t="s">
        <v>723</v>
      </c>
      <c r="C515" s="14">
        <v>334</v>
      </c>
      <c r="D515" s="14">
        <v>406</v>
      </c>
      <c r="E515" s="14">
        <v>89</v>
      </c>
      <c r="F515" s="14">
        <v>23</v>
      </c>
      <c r="G515" s="14">
        <v>0</v>
      </c>
      <c r="H515" s="14">
        <v>56</v>
      </c>
      <c r="I515" s="14">
        <v>16</v>
      </c>
      <c r="J515" s="14">
        <v>5</v>
      </c>
      <c r="K515" s="14">
        <v>15</v>
      </c>
      <c r="L515" s="14">
        <v>68</v>
      </c>
      <c r="M515" s="14">
        <v>88</v>
      </c>
      <c r="N515" s="14">
        <v>1103</v>
      </c>
      <c r="O515" s="19">
        <f t="shared" si="18"/>
        <v>79</v>
      </c>
      <c r="P515" s="21">
        <f t="shared" si="19"/>
        <v>8.3686440677966107</v>
      </c>
    </row>
    <row r="516" spans="1:16" ht="12.5" x14ac:dyDescent="0.25">
      <c r="A516" s="23">
        <v>512</v>
      </c>
      <c r="B516" s="14" t="s">
        <v>518</v>
      </c>
      <c r="C516" s="14">
        <v>606</v>
      </c>
      <c r="D516" s="14">
        <v>825</v>
      </c>
      <c r="E516" s="14">
        <v>1588</v>
      </c>
      <c r="F516" s="14">
        <v>228</v>
      </c>
      <c r="G516" s="14">
        <v>14</v>
      </c>
      <c r="H516" s="14">
        <v>249</v>
      </c>
      <c r="I516" s="14">
        <v>10</v>
      </c>
      <c r="J516" s="14">
        <v>11</v>
      </c>
      <c r="K516" s="14">
        <v>57</v>
      </c>
      <c r="L516" s="14">
        <v>188</v>
      </c>
      <c r="M516" s="14">
        <v>737</v>
      </c>
      <c r="N516" s="14">
        <v>4521</v>
      </c>
      <c r="O516" s="19">
        <f t="shared" si="18"/>
        <v>477</v>
      </c>
      <c r="P516" s="21">
        <f t="shared" si="19"/>
        <v>13.294314381270903</v>
      </c>
    </row>
    <row r="517" spans="1:16" ht="12.5" x14ac:dyDescent="0.25">
      <c r="A517" s="23">
        <v>513</v>
      </c>
      <c r="B517" s="14" t="s">
        <v>152</v>
      </c>
      <c r="C517" s="14">
        <v>2480</v>
      </c>
      <c r="D517" s="14">
        <v>2447</v>
      </c>
      <c r="E517" s="14">
        <v>2006</v>
      </c>
      <c r="F517" s="14">
        <v>497</v>
      </c>
      <c r="G517" s="14">
        <v>33</v>
      </c>
      <c r="H517" s="14">
        <v>406</v>
      </c>
      <c r="I517" s="14">
        <v>121</v>
      </c>
      <c r="J517" s="14">
        <v>25</v>
      </c>
      <c r="K517" s="14">
        <v>67</v>
      </c>
      <c r="L517" s="14">
        <v>481</v>
      </c>
      <c r="M517" s="14">
        <v>663</v>
      </c>
      <c r="N517" s="14">
        <v>9222</v>
      </c>
      <c r="O517" s="19">
        <f t="shared" si="18"/>
        <v>903</v>
      </c>
      <c r="P517" s="21">
        <f t="shared" si="19"/>
        <v>11.17297698589458</v>
      </c>
    </row>
    <row r="518" spans="1:16" ht="12.5" x14ac:dyDescent="0.25">
      <c r="A518" s="23">
        <v>514</v>
      </c>
      <c r="B518" s="14" t="s">
        <v>519</v>
      </c>
      <c r="C518" s="14">
        <v>810</v>
      </c>
      <c r="D518" s="14">
        <v>4550</v>
      </c>
      <c r="E518" s="14">
        <v>1453</v>
      </c>
      <c r="F518" s="14">
        <v>11</v>
      </c>
      <c r="G518" s="14">
        <v>3</v>
      </c>
      <c r="H518" s="14">
        <v>181</v>
      </c>
      <c r="I518" s="14">
        <v>56</v>
      </c>
      <c r="J518" s="14">
        <v>10</v>
      </c>
      <c r="K518" s="14">
        <v>74</v>
      </c>
      <c r="L518" s="14">
        <v>352</v>
      </c>
      <c r="M518" s="14">
        <v>498</v>
      </c>
      <c r="N518" s="14">
        <v>7989</v>
      </c>
      <c r="O518" s="19">
        <f t="shared" si="18"/>
        <v>192</v>
      </c>
      <c r="P518" s="21">
        <f t="shared" si="19"/>
        <v>2.6860660324566314</v>
      </c>
    </row>
    <row r="519" spans="1:16" ht="12.5" x14ac:dyDescent="0.25">
      <c r="A519" s="23">
        <v>515</v>
      </c>
      <c r="B519" s="14" t="s">
        <v>724</v>
      </c>
      <c r="C519" s="14">
        <v>1092</v>
      </c>
      <c r="D519" s="14">
        <v>503</v>
      </c>
      <c r="E519" s="14">
        <v>376</v>
      </c>
      <c r="F519" s="14">
        <v>122</v>
      </c>
      <c r="G519" s="14">
        <v>36</v>
      </c>
      <c r="H519" s="14">
        <v>140</v>
      </c>
      <c r="I519" s="14">
        <v>18</v>
      </c>
      <c r="J519" s="14">
        <v>6</v>
      </c>
      <c r="K519" s="14">
        <v>45</v>
      </c>
      <c r="L519" s="14">
        <v>174</v>
      </c>
      <c r="M519" s="14">
        <v>308</v>
      </c>
      <c r="N519" s="14">
        <v>2819</v>
      </c>
      <c r="O519" s="19">
        <f t="shared" si="18"/>
        <v>262</v>
      </c>
      <c r="P519" s="21">
        <f t="shared" si="19"/>
        <v>11.206159110350727</v>
      </c>
    </row>
    <row r="520" spans="1:16" ht="12.5" x14ac:dyDescent="0.25">
      <c r="A520" s="23">
        <v>516</v>
      </c>
      <c r="B520" s="14" t="s">
        <v>725</v>
      </c>
      <c r="C520" s="14">
        <v>1008</v>
      </c>
      <c r="D520" s="14">
        <v>1014</v>
      </c>
      <c r="E520" s="14">
        <v>231</v>
      </c>
      <c r="F520" s="14">
        <v>41</v>
      </c>
      <c r="G520" s="14">
        <v>23</v>
      </c>
      <c r="H520" s="14">
        <v>84</v>
      </c>
      <c r="I520" s="14">
        <v>9</v>
      </c>
      <c r="J520" s="14">
        <v>0</v>
      </c>
      <c r="K520" s="14">
        <v>36</v>
      </c>
      <c r="L520" s="14">
        <v>103</v>
      </c>
      <c r="M520" s="14">
        <v>233</v>
      </c>
      <c r="N520" s="14">
        <v>2781</v>
      </c>
      <c r="O520" s="19">
        <f t="shared" si="18"/>
        <v>125</v>
      </c>
      <c r="P520" s="21">
        <f t="shared" si="19"/>
        <v>5.110384300899427</v>
      </c>
    </row>
    <row r="521" spans="1:16" ht="12.5" x14ac:dyDescent="0.25">
      <c r="A521" s="23">
        <v>517</v>
      </c>
      <c r="B521" s="14" t="s">
        <v>726</v>
      </c>
      <c r="C521" s="14">
        <v>151</v>
      </c>
      <c r="D521" s="14">
        <v>173</v>
      </c>
      <c r="E521" s="14">
        <v>34</v>
      </c>
      <c r="F521" s="14">
        <v>31</v>
      </c>
      <c r="G521" s="14">
        <v>13</v>
      </c>
      <c r="H521" s="14">
        <v>7</v>
      </c>
      <c r="I521" s="14">
        <v>0</v>
      </c>
      <c r="J521" s="14">
        <v>0</v>
      </c>
      <c r="K521" s="14">
        <v>0</v>
      </c>
      <c r="L521" s="14">
        <v>31</v>
      </c>
      <c r="M521" s="14">
        <v>28</v>
      </c>
      <c r="N521" s="14">
        <v>463</v>
      </c>
      <c r="O521" s="19">
        <f t="shared" si="18"/>
        <v>38</v>
      </c>
      <c r="P521" s="21">
        <f t="shared" si="19"/>
        <v>9.2909535452322736</v>
      </c>
    </row>
    <row r="522" spans="1:16" ht="12.5" x14ac:dyDescent="0.25">
      <c r="A522" s="23">
        <v>518</v>
      </c>
      <c r="B522" s="14" t="s">
        <v>727</v>
      </c>
      <c r="C522" s="14">
        <v>350</v>
      </c>
      <c r="D522" s="14">
        <v>265</v>
      </c>
      <c r="E522" s="14">
        <v>57</v>
      </c>
      <c r="F522" s="14">
        <v>5</v>
      </c>
      <c r="G522" s="14">
        <v>20</v>
      </c>
      <c r="H522" s="14">
        <v>21</v>
      </c>
      <c r="I522" s="14">
        <v>13</v>
      </c>
      <c r="J522" s="14">
        <v>11</v>
      </c>
      <c r="K522" s="14">
        <v>23</v>
      </c>
      <c r="L522" s="14">
        <v>26</v>
      </c>
      <c r="M522" s="14">
        <v>65</v>
      </c>
      <c r="N522" s="14">
        <v>850</v>
      </c>
      <c r="O522" s="19">
        <f t="shared" si="18"/>
        <v>26</v>
      </c>
      <c r="P522" s="21">
        <f t="shared" si="19"/>
        <v>3.3986928104575163</v>
      </c>
    </row>
    <row r="523" spans="1:16" ht="12.5" x14ac:dyDescent="0.25">
      <c r="A523" s="23">
        <v>519</v>
      </c>
      <c r="B523" s="14" t="s">
        <v>520</v>
      </c>
      <c r="C523" s="14">
        <v>1083</v>
      </c>
      <c r="D523" s="14">
        <v>3256</v>
      </c>
      <c r="E523" s="14">
        <v>1743</v>
      </c>
      <c r="F523" s="14">
        <v>32</v>
      </c>
      <c r="G523" s="14">
        <v>16</v>
      </c>
      <c r="H523" s="14">
        <v>239</v>
      </c>
      <c r="I523" s="14">
        <v>23</v>
      </c>
      <c r="J523" s="14">
        <v>10</v>
      </c>
      <c r="K523" s="14">
        <v>51</v>
      </c>
      <c r="L523" s="14">
        <v>418</v>
      </c>
      <c r="M523" s="14">
        <v>398</v>
      </c>
      <c r="N523" s="14">
        <v>7267</v>
      </c>
      <c r="O523" s="19">
        <f t="shared" si="18"/>
        <v>271</v>
      </c>
      <c r="P523" s="21">
        <f t="shared" si="19"/>
        <v>4.1995970866263752</v>
      </c>
    </row>
    <row r="524" spans="1:16" ht="12.5" x14ac:dyDescent="0.25">
      <c r="A524" s="23">
        <v>520</v>
      </c>
      <c r="B524" s="14" t="s">
        <v>728</v>
      </c>
      <c r="C524" s="14">
        <v>338</v>
      </c>
      <c r="D524" s="14">
        <v>257</v>
      </c>
      <c r="E524" s="14">
        <v>56</v>
      </c>
      <c r="F524" s="14">
        <v>0</v>
      </c>
      <c r="G524" s="14">
        <v>11</v>
      </c>
      <c r="H524" s="14">
        <v>46</v>
      </c>
      <c r="I524" s="14">
        <v>12</v>
      </c>
      <c r="J524" s="14">
        <v>4</v>
      </c>
      <c r="K524" s="14">
        <v>24</v>
      </c>
      <c r="L524" s="14">
        <v>45</v>
      </c>
      <c r="M524" s="14">
        <v>86</v>
      </c>
      <c r="N524" s="14">
        <v>866</v>
      </c>
      <c r="O524" s="19">
        <f t="shared" si="18"/>
        <v>46</v>
      </c>
      <c r="P524" s="21">
        <f t="shared" si="19"/>
        <v>6.1497326203208562</v>
      </c>
    </row>
    <row r="525" spans="1:16" ht="12.5" x14ac:dyDescent="0.25">
      <c r="A525" s="23">
        <v>521</v>
      </c>
      <c r="B525" s="14" t="s">
        <v>521</v>
      </c>
      <c r="C525" s="14">
        <v>449</v>
      </c>
      <c r="D525" s="14">
        <v>506</v>
      </c>
      <c r="E525" s="14">
        <v>139</v>
      </c>
      <c r="F525" s="14">
        <v>28</v>
      </c>
      <c r="G525" s="14">
        <v>3</v>
      </c>
      <c r="H525" s="14">
        <v>29</v>
      </c>
      <c r="I525" s="14">
        <v>147</v>
      </c>
      <c r="J525" s="14">
        <v>0</v>
      </c>
      <c r="K525" s="14">
        <v>14</v>
      </c>
      <c r="L525" s="14">
        <v>43</v>
      </c>
      <c r="M525" s="14">
        <v>76</v>
      </c>
      <c r="N525" s="14">
        <v>1423</v>
      </c>
      <c r="O525" s="19">
        <f t="shared" si="18"/>
        <v>57</v>
      </c>
      <c r="P525" s="21">
        <f t="shared" si="19"/>
        <v>4.334600760456274</v>
      </c>
    </row>
    <row r="526" spans="1:16" ht="12.5" x14ac:dyDescent="0.25">
      <c r="A526" s="23">
        <v>522</v>
      </c>
      <c r="B526" s="14" t="s">
        <v>729</v>
      </c>
      <c r="C526" s="14">
        <v>240</v>
      </c>
      <c r="D526" s="14">
        <v>253</v>
      </c>
      <c r="E526" s="14">
        <v>35</v>
      </c>
      <c r="F526" s="14">
        <v>4</v>
      </c>
      <c r="G526" s="14">
        <v>3</v>
      </c>
      <c r="H526" s="14">
        <v>30</v>
      </c>
      <c r="I526" s="14">
        <v>5</v>
      </c>
      <c r="J526" s="14">
        <v>0</v>
      </c>
      <c r="K526" s="14">
        <v>9</v>
      </c>
      <c r="L526" s="14">
        <v>54</v>
      </c>
      <c r="M526" s="14">
        <v>77</v>
      </c>
      <c r="N526" s="14">
        <v>709</v>
      </c>
      <c r="O526" s="19">
        <f t="shared" si="18"/>
        <v>34</v>
      </c>
      <c r="P526" s="21">
        <f t="shared" si="19"/>
        <v>5.8721934369602762</v>
      </c>
    </row>
    <row r="527" spans="1:16" ht="12.5" x14ac:dyDescent="0.25">
      <c r="A527" s="23">
        <v>523</v>
      </c>
      <c r="B527" s="14" t="s">
        <v>522</v>
      </c>
      <c r="C527" s="14">
        <v>390</v>
      </c>
      <c r="D527" s="14">
        <v>432</v>
      </c>
      <c r="E527" s="14">
        <v>100</v>
      </c>
      <c r="F527" s="14">
        <v>9</v>
      </c>
      <c r="G527" s="14">
        <v>5</v>
      </c>
      <c r="H527" s="14">
        <v>34</v>
      </c>
      <c r="I527" s="14">
        <v>34</v>
      </c>
      <c r="J527" s="14">
        <v>4</v>
      </c>
      <c r="K527" s="14">
        <v>26</v>
      </c>
      <c r="L527" s="14">
        <v>95</v>
      </c>
      <c r="M527" s="14">
        <v>60</v>
      </c>
      <c r="N527" s="14">
        <v>1188</v>
      </c>
      <c r="O527" s="19">
        <f t="shared" si="18"/>
        <v>43</v>
      </c>
      <c r="P527" s="21">
        <f t="shared" si="19"/>
        <v>4.1586073500967116</v>
      </c>
    </row>
    <row r="528" spans="1:16" ht="12.5" x14ac:dyDescent="0.25">
      <c r="A528" s="23">
        <v>524</v>
      </c>
      <c r="B528" s="14" t="s">
        <v>730</v>
      </c>
      <c r="C528" s="14">
        <v>324</v>
      </c>
      <c r="D528" s="14">
        <v>294</v>
      </c>
      <c r="E528" s="14">
        <v>66</v>
      </c>
      <c r="F528" s="14">
        <v>10</v>
      </c>
      <c r="G528" s="14">
        <v>0</v>
      </c>
      <c r="H528" s="14">
        <v>38</v>
      </c>
      <c r="I528" s="14">
        <v>8</v>
      </c>
      <c r="J528" s="14">
        <v>0</v>
      </c>
      <c r="K528" s="14">
        <v>9</v>
      </c>
      <c r="L528" s="14">
        <v>41</v>
      </c>
      <c r="M528" s="14">
        <v>58</v>
      </c>
      <c r="N528" s="14">
        <v>838</v>
      </c>
      <c r="O528" s="19">
        <f t="shared" si="18"/>
        <v>48</v>
      </c>
      <c r="P528" s="21">
        <f t="shared" si="19"/>
        <v>6.4085447263017361</v>
      </c>
    </row>
    <row r="529" spans="1:16" ht="12.5" x14ac:dyDescent="0.25">
      <c r="A529" s="23">
        <v>525</v>
      </c>
      <c r="B529" s="14" t="s">
        <v>731</v>
      </c>
      <c r="C529" s="14">
        <v>475</v>
      </c>
      <c r="D529" s="14">
        <v>206</v>
      </c>
      <c r="E529" s="14">
        <v>95</v>
      </c>
      <c r="F529" s="14">
        <v>43</v>
      </c>
      <c r="G529" s="14">
        <v>22</v>
      </c>
      <c r="H529" s="14">
        <v>39</v>
      </c>
      <c r="I529" s="14">
        <v>19</v>
      </c>
      <c r="J529" s="14">
        <v>0</v>
      </c>
      <c r="K529" s="14">
        <v>17</v>
      </c>
      <c r="L529" s="14">
        <v>71</v>
      </c>
      <c r="M529" s="14">
        <v>154</v>
      </c>
      <c r="N529" s="14">
        <v>1140</v>
      </c>
      <c r="O529" s="19">
        <f t="shared" si="18"/>
        <v>82</v>
      </c>
      <c r="P529" s="21">
        <f t="shared" si="19"/>
        <v>8.9519650655021827</v>
      </c>
    </row>
    <row r="530" spans="1:16" ht="12.5" x14ac:dyDescent="0.25">
      <c r="A530" s="23">
        <v>526</v>
      </c>
      <c r="B530" s="14" t="s">
        <v>523</v>
      </c>
      <c r="C530" s="14">
        <v>1622</v>
      </c>
      <c r="D530" s="14">
        <v>2326</v>
      </c>
      <c r="E530" s="14">
        <v>1581</v>
      </c>
      <c r="F530" s="14">
        <v>96</v>
      </c>
      <c r="G530" s="14">
        <v>34</v>
      </c>
      <c r="H530" s="14">
        <v>293</v>
      </c>
      <c r="I530" s="14">
        <v>19</v>
      </c>
      <c r="J530" s="14">
        <v>3</v>
      </c>
      <c r="K530" s="14">
        <v>76</v>
      </c>
      <c r="L530" s="14">
        <v>233</v>
      </c>
      <c r="M530" s="14">
        <v>570</v>
      </c>
      <c r="N530" s="14">
        <v>6844</v>
      </c>
      <c r="O530" s="19">
        <f t="shared" si="18"/>
        <v>389</v>
      </c>
      <c r="P530" s="21">
        <f t="shared" si="19"/>
        <v>6.4297520661157028</v>
      </c>
    </row>
    <row r="531" spans="1:16" ht="12.5" x14ac:dyDescent="0.25">
      <c r="A531" s="23">
        <v>527</v>
      </c>
      <c r="B531" s="14" t="s">
        <v>732</v>
      </c>
      <c r="C531" s="14">
        <v>1633</v>
      </c>
      <c r="D531" s="14">
        <v>969</v>
      </c>
      <c r="E531" s="14">
        <v>517</v>
      </c>
      <c r="F531" s="14">
        <v>94</v>
      </c>
      <c r="G531" s="14">
        <v>13</v>
      </c>
      <c r="H531" s="14">
        <v>174</v>
      </c>
      <c r="I531" s="14">
        <v>25</v>
      </c>
      <c r="J531" s="14">
        <v>5</v>
      </c>
      <c r="K531" s="14">
        <v>53</v>
      </c>
      <c r="L531" s="14">
        <v>200</v>
      </c>
      <c r="M531" s="14">
        <v>724</v>
      </c>
      <c r="N531" s="14">
        <v>4402</v>
      </c>
      <c r="O531" s="19">
        <f t="shared" si="18"/>
        <v>268</v>
      </c>
      <c r="P531" s="21">
        <f t="shared" si="19"/>
        <v>7.6945162216480041</v>
      </c>
    </row>
    <row r="532" spans="1:16" ht="12.5" x14ac:dyDescent="0.25">
      <c r="A532" s="23">
        <v>528</v>
      </c>
      <c r="B532" s="14" t="s">
        <v>733</v>
      </c>
      <c r="C532" s="14">
        <v>404</v>
      </c>
      <c r="D532" s="14">
        <v>217</v>
      </c>
      <c r="E532" s="14">
        <v>75</v>
      </c>
      <c r="F532" s="14">
        <v>8</v>
      </c>
      <c r="G532" s="14">
        <v>0</v>
      </c>
      <c r="H532" s="14">
        <v>37</v>
      </c>
      <c r="I532" s="14">
        <v>9</v>
      </c>
      <c r="J532" s="14">
        <v>3</v>
      </c>
      <c r="K532" s="14">
        <v>16</v>
      </c>
      <c r="L532" s="14">
        <v>53</v>
      </c>
      <c r="M532" s="14">
        <v>111</v>
      </c>
      <c r="N532" s="14">
        <v>930</v>
      </c>
      <c r="O532" s="19">
        <f t="shared" si="18"/>
        <v>45</v>
      </c>
      <c r="P532" s="21">
        <f t="shared" si="19"/>
        <v>5.851755526657997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499984740745262"/>
    <pageSetUpPr fitToPage="1"/>
  </sheetPr>
  <dimension ref="A1:Z540"/>
  <sheetViews>
    <sheetView showGridLines="0" showRowColHeaders="0" zoomScale="75" zoomScaleNormal="7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3" sqref="T13"/>
    </sheetView>
  </sheetViews>
  <sheetFormatPr defaultColWidth="9.08984375" defaultRowHeight="14.5" x14ac:dyDescent="0.35"/>
  <cols>
    <col min="1" max="1" width="1.1796875" style="60" customWidth="1"/>
    <col min="2" max="2" width="1.179687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56" customWidth="1"/>
    <col min="7" max="7" width="7.26953125" style="57" customWidth="1"/>
    <col min="8" max="8" width="12.08984375" style="57" customWidth="1"/>
    <col min="9" max="9" width="7.26953125" style="56" customWidth="1"/>
    <col min="10" max="10" width="9.08984375" style="58"/>
    <col min="11" max="16" width="9.08984375" style="33"/>
    <col min="17" max="17" width="7.7265625" style="60" customWidth="1"/>
    <col min="18" max="18" width="5" style="60" customWidth="1"/>
    <col min="19" max="27" width="10" style="31" customWidth="1"/>
    <col min="28" max="16384" width="9.08984375" style="31"/>
  </cols>
  <sheetData>
    <row r="1" spans="1:26" ht="30.75" customHeight="1" x14ac:dyDescent="0.35">
      <c r="C1" s="66" t="s">
        <v>846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10"/>
      <c r="S1"/>
      <c r="T1"/>
      <c r="U1"/>
      <c r="V1"/>
      <c r="W1"/>
      <c r="X1"/>
      <c r="Y1"/>
      <c r="Z1"/>
    </row>
    <row r="2" spans="1:26" ht="13.5" customHeight="1" x14ac:dyDescent="0.35">
      <c r="C2" s="65" t="s">
        <v>847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S2" s="45"/>
      <c r="T2" s="45"/>
      <c r="U2" s="45"/>
      <c r="V2" s="45"/>
    </row>
    <row r="3" spans="1:26" s="48" customFormat="1" ht="23" x14ac:dyDescent="0.5">
      <c r="A3" s="55"/>
      <c r="B3" s="59"/>
      <c r="C3" s="48" t="s">
        <v>209</v>
      </c>
      <c r="D3" s="49"/>
      <c r="E3" s="50"/>
      <c r="F3" s="53"/>
      <c r="G3" s="54"/>
      <c r="H3" s="54"/>
      <c r="I3" s="53"/>
      <c r="J3" s="55"/>
      <c r="Q3" s="55"/>
      <c r="R3" s="55"/>
    </row>
    <row r="4" spans="1:26" ht="18.75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57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F6" s="37"/>
      <c r="G6" s="38"/>
      <c r="H6" s="39"/>
      <c r="I6" s="37"/>
      <c r="J6" s="33"/>
      <c r="P6" s="38">
        <v>19</v>
      </c>
      <c r="Q6" s="57"/>
      <c r="R6" s="61"/>
      <c r="S6" s="33"/>
      <c r="T6" s="33"/>
      <c r="U6" s="33"/>
      <c r="V6" s="33"/>
      <c r="W6" s="33"/>
    </row>
    <row r="7" spans="1:26" x14ac:dyDescent="0.35">
      <c r="E7" s="52"/>
      <c r="F7" s="37"/>
      <c r="G7" s="38"/>
      <c r="H7" s="39"/>
      <c r="I7" s="37"/>
      <c r="J7" s="33"/>
      <c r="P7" s="38">
        <v>20</v>
      </c>
      <c r="Q7" s="57"/>
      <c r="R7" s="61"/>
      <c r="S7" s="33"/>
      <c r="T7" s="33"/>
      <c r="U7" s="33"/>
      <c r="V7" s="33"/>
      <c r="W7" s="33"/>
    </row>
    <row r="8" spans="1:26" x14ac:dyDescent="0.35">
      <c r="E8" s="62"/>
      <c r="F8" s="37" t="s">
        <v>203</v>
      </c>
      <c r="G8" s="38" t="s">
        <v>204</v>
      </c>
      <c r="H8" s="39"/>
      <c r="I8" s="37"/>
      <c r="J8" s="60"/>
      <c r="K8" s="60"/>
      <c r="L8" s="60"/>
      <c r="M8" s="60"/>
      <c r="P8" s="38">
        <v>22</v>
      </c>
      <c r="Q8" s="57"/>
      <c r="R8" s="61"/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735</v>
      </c>
      <c r="D9" s="51">
        <f>VLOOKUP($B9,'Suburbs Social H 2021'!$A$5:$PW$5312,'Metro Suburbs'!$Q$4)</f>
        <v>8.1087202718006797</v>
      </c>
      <c r="E9" s="62"/>
      <c r="F9" s="37">
        <f>D9+0.0001*B9</f>
        <v>8.1088202718006794</v>
      </c>
      <c r="G9" s="38">
        <f>RANK(F9,F$9:F$536)</f>
        <v>196</v>
      </c>
      <c r="H9" s="39" t="str">
        <f>VLOOKUP(MATCH(B9,$G$9:$G$532,0),$B$9:$D$536,2)</f>
        <v>Heidelberg West</v>
      </c>
      <c r="I9" s="37">
        <f>VLOOKUP(MATCH(B9,$G$9:$G$5327,0),$B$9:$D$536,3)</f>
        <v>31.881954523463957</v>
      </c>
      <c r="J9" s="60"/>
      <c r="K9" s="60"/>
      <c r="L9" s="60"/>
      <c r="M9" s="60"/>
      <c r="P9" s="38">
        <v>23</v>
      </c>
      <c r="Q9" s="57"/>
      <c r="R9" s="61"/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211</v>
      </c>
      <c r="D10" s="51">
        <f>VLOOKUP($B10,'Suburbs Social H 2021'!$A$5:$PW$5312,'Metro Suburbs'!$Q$4)</f>
        <v>5.1244509516837482</v>
      </c>
      <c r="E10" s="62"/>
      <c r="F10" s="37">
        <f t="shared" ref="F10:F73" si="0">D10+0.0001*B10</f>
        <v>5.1246509516837486</v>
      </c>
      <c r="G10" s="38">
        <f t="shared" ref="G10:G73" si="1">RANK(F10,F$9:F$536)</f>
        <v>365</v>
      </c>
      <c r="H10" s="39" t="str">
        <f t="shared" ref="H10:H73" si="2">VLOOKUP(MATCH(B10,$G$9:$G$532,0),$B$9:$D$536,2)</f>
        <v>Flemington</v>
      </c>
      <c r="I10" s="37">
        <f t="shared" ref="I10:I73" si="3">VLOOKUP(MATCH(B10,$G$9:$G$5327,0),$B$9:$D$536,3)</f>
        <v>29.64158863416209</v>
      </c>
      <c r="J10" s="60"/>
      <c r="K10" s="60"/>
      <c r="L10" s="60"/>
      <c r="M10" s="60"/>
      <c r="S10" s="46"/>
      <c r="T10" s="45"/>
      <c r="U10" s="45"/>
    </row>
    <row r="11" spans="1:26" x14ac:dyDescent="0.35">
      <c r="B11" s="41">
        <v>3</v>
      </c>
      <c r="C11" s="42" t="s">
        <v>212</v>
      </c>
      <c r="D11" s="51">
        <f>VLOOKUP($B11,'Suburbs Social H 2021'!$A$5:$PW$5312,'Metro Suburbs'!$Q$4)</f>
        <v>4.1508330897398427</v>
      </c>
      <c r="E11" s="62"/>
      <c r="F11" s="37">
        <f t="shared" si="0"/>
        <v>4.1511330897398429</v>
      </c>
      <c r="G11" s="38">
        <f t="shared" si="1"/>
        <v>432</v>
      </c>
      <c r="H11" s="39" t="str">
        <f t="shared" si="2"/>
        <v xml:space="preserve">Thomson </v>
      </c>
      <c r="I11" s="37">
        <f t="shared" si="3"/>
        <v>25.196850393700785</v>
      </c>
      <c r="J11" s="60"/>
      <c r="K11" s="60"/>
      <c r="L11" s="60"/>
      <c r="M11" s="60"/>
    </row>
    <row r="12" spans="1:26" x14ac:dyDescent="0.35">
      <c r="B12" s="41">
        <v>4</v>
      </c>
      <c r="C12" s="42" t="s">
        <v>213</v>
      </c>
      <c r="D12" s="51">
        <f>VLOOKUP($B12,'Suburbs Social H 2021'!$A$5:$PW$5312,'Metro Suburbs'!$Q$4)</f>
        <v>9.4701240135287481</v>
      </c>
      <c r="E12" s="62"/>
      <c r="F12" s="37">
        <f t="shared" si="0"/>
        <v>9.470524013528749</v>
      </c>
      <c r="G12" s="38">
        <f t="shared" si="1"/>
        <v>131</v>
      </c>
      <c r="H12" s="39" t="str">
        <f t="shared" si="2"/>
        <v>Norlane</v>
      </c>
      <c r="I12" s="37">
        <f t="shared" si="3"/>
        <v>24.29718875502008</v>
      </c>
      <c r="J12" s="60"/>
      <c r="K12" s="60"/>
      <c r="L12" s="60"/>
      <c r="M12" s="60"/>
      <c r="S12" s="46"/>
    </row>
    <row r="13" spans="1:26" x14ac:dyDescent="0.35">
      <c r="B13" s="41">
        <v>5</v>
      </c>
      <c r="C13" s="42" t="s">
        <v>736</v>
      </c>
      <c r="D13" s="51">
        <f>VLOOKUP($B13,'Suburbs Social H 2021'!$A$5:$PW$5312,'Metro Suburbs'!$Q$4)</f>
        <v>12.38132911392405</v>
      </c>
      <c r="E13" s="62"/>
      <c r="F13" s="37">
        <f t="shared" si="0"/>
        <v>12.38182911392405</v>
      </c>
      <c r="G13" s="38">
        <f t="shared" si="1"/>
        <v>54</v>
      </c>
      <c r="H13" s="39" t="str">
        <f t="shared" si="2"/>
        <v>Robinvale</v>
      </c>
      <c r="I13" s="37">
        <f t="shared" si="3"/>
        <v>23.570712136409227</v>
      </c>
      <c r="J13" s="60"/>
      <c r="K13" s="60"/>
      <c r="L13" s="60"/>
      <c r="M13" s="60"/>
    </row>
    <row r="14" spans="1:26" x14ac:dyDescent="0.35">
      <c r="B14" s="41">
        <v>6</v>
      </c>
      <c r="C14" s="42" t="s">
        <v>737</v>
      </c>
      <c r="D14" s="51">
        <f>VLOOKUP($B14,'Suburbs Social H 2021'!$A$5:$PW$5312,'Metro Suburbs'!$Q$4)</f>
        <v>9.5046082949308754</v>
      </c>
      <c r="E14" s="62"/>
      <c r="F14" s="37">
        <f t="shared" si="0"/>
        <v>9.5052082949308758</v>
      </c>
      <c r="G14" s="38">
        <f t="shared" si="1"/>
        <v>129</v>
      </c>
      <c r="H14" s="39" t="str">
        <f t="shared" si="2"/>
        <v>Braybrook</v>
      </c>
      <c r="I14" s="37">
        <f t="shared" si="3"/>
        <v>23.585185185185185</v>
      </c>
      <c r="J14" s="60"/>
      <c r="K14" s="60"/>
      <c r="L14" s="60"/>
      <c r="M14" s="60"/>
      <c r="S14" s="46"/>
    </row>
    <row r="15" spans="1:26" x14ac:dyDescent="0.35">
      <c r="B15" s="41">
        <v>7</v>
      </c>
      <c r="C15" s="42" t="s">
        <v>738</v>
      </c>
      <c r="D15" s="51">
        <f>VLOOKUP($B15,'Suburbs Social H 2021'!$A$5:$PW$5312,'Metro Suburbs'!$Q$4)</f>
        <v>7.8968573730862204</v>
      </c>
      <c r="E15" s="62"/>
      <c r="F15" s="37">
        <f t="shared" si="0"/>
        <v>7.8975573730862205</v>
      </c>
      <c r="G15" s="38">
        <f t="shared" si="1"/>
        <v>203</v>
      </c>
      <c r="H15" s="39" t="str">
        <f t="shared" si="2"/>
        <v>Fitzroy</v>
      </c>
      <c r="I15" s="37">
        <f t="shared" si="3"/>
        <v>23.210746531600968</v>
      </c>
      <c r="J15" s="60"/>
      <c r="K15" s="60"/>
      <c r="L15" s="60"/>
      <c r="M15" s="60"/>
    </row>
    <row r="16" spans="1:26" x14ac:dyDescent="0.35">
      <c r="B16" s="41">
        <v>8</v>
      </c>
      <c r="C16" s="42" t="s">
        <v>532</v>
      </c>
      <c r="D16" s="51">
        <f>VLOOKUP($B16,'Suburbs Social H 2021'!$A$5:$PW$5312,'Metro Suburbs'!$Q$4)</f>
        <v>3.7387715464918667</v>
      </c>
      <c r="E16" s="62"/>
      <c r="F16" s="37">
        <f t="shared" si="0"/>
        <v>3.7395715464918666</v>
      </c>
      <c r="G16" s="38">
        <f t="shared" si="1"/>
        <v>460</v>
      </c>
      <c r="H16" s="39" t="str">
        <f t="shared" si="2"/>
        <v>Cann River</v>
      </c>
      <c r="I16" s="37">
        <f t="shared" si="3"/>
        <v>22.352941176470591</v>
      </c>
      <c r="J16" s="60"/>
      <c r="K16" s="60"/>
      <c r="L16" s="60"/>
      <c r="M16" s="60"/>
      <c r="R16" s="63"/>
      <c r="S16" s="44"/>
      <c r="T16" s="44"/>
      <c r="U16" s="44"/>
    </row>
    <row r="17" spans="2:21" x14ac:dyDescent="0.35">
      <c r="B17" s="41">
        <v>9</v>
      </c>
      <c r="C17" s="42" t="s">
        <v>216</v>
      </c>
      <c r="D17" s="51">
        <f>VLOOKUP($B17,'Suburbs Social H 2021'!$A$5:$PW$5312,'Metro Suburbs'!$Q$4)</f>
        <v>6.168976307554761</v>
      </c>
      <c r="E17" s="62"/>
      <c r="F17" s="37">
        <f t="shared" si="0"/>
        <v>6.1698763075547607</v>
      </c>
      <c r="G17" s="38">
        <f t="shared" si="1"/>
        <v>303</v>
      </c>
      <c r="H17" s="39" t="str">
        <f t="shared" si="2"/>
        <v>Whittington</v>
      </c>
      <c r="I17" s="37">
        <f t="shared" si="3"/>
        <v>21.214017521902377</v>
      </c>
      <c r="J17" s="60"/>
      <c r="K17" s="60"/>
      <c r="L17" s="60"/>
      <c r="M17" s="60"/>
      <c r="R17" s="63"/>
      <c r="S17" s="44"/>
      <c r="T17" s="47"/>
      <c r="U17" s="47"/>
    </row>
    <row r="18" spans="2:21" x14ac:dyDescent="0.35">
      <c r="B18" s="41">
        <v>10</v>
      </c>
      <c r="C18" s="42" t="s">
        <v>739</v>
      </c>
      <c r="D18" s="51">
        <f>VLOOKUP($B18,'Suburbs Social H 2021'!$A$5:$PW$5312,'Metro Suburbs'!$Q$4)</f>
        <v>4.6613712374581935</v>
      </c>
      <c r="E18" s="62"/>
      <c r="F18" s="37">
        <f t="shared" si="0"/>
        <v>4.6623712374581938</v>
      </c>
      <c r="G18" s="38">
        <f t="shared" si="1"/>
        <v>394</v>
      </c>
      <c r="H18" s="39" t="str">
        <f t="shared" si="2"/>
        <v>Long Gully</v>
      </c>
      <c r="I18" s="37">
        <f t="shared" si="3"/>
        <v>21.044885945548199</v>
      </c>
      <c r="J18" s="60"/>
      <c r="K18" s="60"/>
      <c r="L18" s="60"/>
      <c r="M18" s="60"/>
      <c r="R18" s="63"/>
      <c r="S18" s="44"/>
      <c r="T18" s="47"/>
      <c r="U18" s="47"/>
    </row>
    <row r="19" spans="2:21" x14ac:dyDescent="0.35">
      <c r="B19" s="41">
        <v>11</v>
      </c>
      <c r="C19" s="42" t="s">
        <v>218</v>
      </c>
      <c r="D19" s="51">
        <f>VLOOKUP($B19,'Suburbs Social H 2021'!$A$5:$PW$5312,'Metro Suburbs'!$Q$4)</f>
        <v>6.003964882469556</v>
      </c>
      <c r="E19" s="62"/>
      <c r="F19" s="37">
        <f t="shared" si="0"/>
        <v>6.0050648824695561</v>
      </c>
      <c r="G19" s="38">
        <f t="shared" si="1"/>
        <v>316</v>
      </c>
      <c r="H19" s="39" t="str">
        <f t="shared" si="2"/>
        <v>Collingwood</v>
      </c>
      <c r="I19" s="37">
        <f t="shared" si="3"/>
        <v>20.931787784217565</v>
      </c>
      <c r="J19" s="60"/>
      <c r="K19" s="60"/>
      <c r="L19" s="60"/>
      <c r="M19" s="60"/>
      <c r="R19" s="63"/>
    </row>
    <row r="20" spans="2:21" ht="15" customHeight="1" x14ac:dyDescent="0.35">
      <c r="B20" s="41">
        <v>12</v>
      </c>
      <c r="C20" s="42" t="s">
        <v>219</v>
      </c>
      <c r="D20" s="51">
        <f>VLOOKUP($B20,'Suburbs Social H 2021'!$A$5:$PW$5312,'Metro Suburbs'!$Q$4)</f>
        <v>7.7586206896551726</v>
      </c>
      <c r="E20" s="62"/>
      <c r="F20" s="37">
        <f t="shared" si="0"/>
        <v>7.7598206896551725</v>
      </c>
      <c r="G20" s="38">
        <f t="shared" si="1"/>
        <v>210</v>
      </c>
      <c r="H20" s="39" t="str">
        <f t="shared" si="2"/>
        <v>Bellfield</v>
      </c>
      <c r="I20" s="37">
        <f t="shared" si="3"/>
        <v>20.827586206896552</v>
      </c>
      <c r="J20" s="60"/>
      <c r="K20" s="60"/>
      <c r="L20" s="60"/>
      <c r="M20" s="60"/>
      <c r="R20" s="63"/>
    </row>
    <row r="21" spans="2:21" x14ac:dyDescent="0.35">
      <c r="B21" s="41">
        <v>13</v>
      </c>
      <c r="C21" s="42" t="s">
        <v>533</v>
      </c>
      <c r="D21" s="51">
        <f>VLOOKUP($B21,'Suburbs Social H 2021'!$A$5:$PW$5312,'Metro Suburbs'!$Q$4)</f>
        <v>6.1908230152949741</v>
      </c>
      <c r="E21" s="62"/>
      <c r="F21" s="37">
        <f t="shared" si="0"/>
        <v>6.1921230152949738</v>
      </c>
      <c r="G21" s="38">
        <f t="shared" si="1"/>
        <v>301</v>
      </c>
      <c r="H21" s="39" t="str">
        <f t="shared" si="2"/>
        <v>Broadmeadows</v>
      </c>
      <c r="I21" s="37">
        <f t="shared" si="3"/>
        <v>20.719269994632313</v>
      </c>
      <c r="J21" s="60"/>
      <c r="K21" s="60"/>
      <c r="L21" s="60"/>
      <c r="M21" s="60"/>
      <c r="R21" s="63"/>
    </row>
    <row r="22" spans="2:21" x14ac:dyDescent="0.35">
      <c r="B22" s="41">
        <v>14</v>
      </c>
      <c r="C22" s="42" t="s">
        <v>740</v>
      </c>
      <c r="D22" s="51">
        <f>VLOOKUP($B22,'Suburbs Social H 2021'!$A$5:$PW$5312,'Metro Suburbs'!$Q$4)</f>
        <v>8.2382762991128011</v>
      </c>
      <c r="E22" s="62"/>
      <c r="F22" s="37">
        <f t="shared" si="0"/>
        <v>8.2396762991128014</v>
      </c>
      <c r="G22" s="38">
        <f t="shared" si="1"/>
        <v>184</v>
      </c>
      <c r="H22" s="39" t="str">
        <f t="shared" si="2"/>
        <v>North Melbourne</v>
      </c>
      <c r="I22" s="37">
        <f t="shared" si="3"/>
        <v>19.368258859784284</v>
      </c>
      <c r="J22" s="60"/>
      <c r="K22" s="60"/>
      <c r="L22" s="60"/>
      <c r="M22" s="60"/>
      <c r="R22" s="63"/>
    </row>
    <row r="23" spans="2:21" x14ac:dyDescent="0.35">
      <c r="B23" s="41">
        <v>15</v>
      </c>
      <c r="C23" s="42" t="s">
        <v>155</v>
      </c>
      <c r="D23" s="51">
        <f>VLOOKUP($B23,'Suburbs Social H 2021'!$A$5:$PW$5312,'Metro Suburbs'!$Q$4)</f>
        <v>8.7538940809968846</v>
      </c>
      <c r="E23" s="62"/>
      <c r="F23" s="37">
        <f t="shared" si="0"/>
        <v>8.7553940809968847</v>
      </c>
      <c r="G23" s="38">
        <f t="shared" si="1"/>
        <v>157</v>
      </c>
      <c r="H23" s="39" t="str">
        <f t="shared" si="2"/>
        <v>East Bairnsdale</v>
      </c>
      <c r="I23" s="37">
        <f t="shared" si="3"/>
        <v>18.503937007874015</v>
      </c>
      <c r="J23" s="60"/>
      <c r="K23" s="60"/>
      <c r="L23" s="60"/>
      <c r="M23" s="60"/>
      <c r="R23" s="63"/>
    </row>
    <row r="24" spans="2:21" x14ac:dyDescent="0.35">
      <c r="B24" s="41">
        <v>16</v>
      </c>
      <c r="C24" s="42" t="s">
        <v>220</v>
      </c>
      <c r="D24" s="51">
        <f>VLOOKUP($B24,'Suburbs Social H 2021'!$A$5:$PW$5312,'Metro Suburbs'!$Q$4)</f>
        <v>8.1923419412288503</v>
      </c>
      <c r="E24" s="62"/>
      <c r="F24" s="37">
        <f t="shared" si="0"/>
        <v>8.1939419412288501</v>
      </c>
      <c r="G24" s="38">
        <f t="shared" si="1"/>
        <v>191</v>
      </c>
      <c r="H24" s="39" t="str">
        <f t="shared" si="2"/>
        <v>Carlton</v>
      </c>
      <c r="I24" s="37">
        <f t="shared" si="3"/>
        <v>18.247229817239891</v>
      </c>
      <c r="J24" s="60"/>
      <c r="K24" s="60"/>
      <c r="L24" s="60"/>
      <c r="M24" s="60"/>
      <c r="R24" s="63"/>
    </row>
    <row r="25" spans="2:21" x14ac:dyDescent="0.35">
      <c r="B25" s="41">
        <v>17</v>
      </c>
      <c r="C25" s="42" t="s">
        <v>741</v>
      </c>
      <c r="D25" s="51">
        <f>VLOOKUP($B25,'Suburbs Social H 2021'!$A$5:$PW$5312,'Metro Suburbs'!$Q$4)</f>
        <v>5.9255856683509416</v>
      </c>
      <c r="E25" s="62"/>
      <c r="F25" s="37">
        <f t="shared" si="0"/>
        <v>5.9272856683509412</v>
      </c>
      <c r="G25" s="38">
        <f t="shared" si="1"/>
        <v>319</v>
      </c>
      <c r="H25" s="39" t="str">
        <f t="shared" si="2"/>
        <v>Princes Hill</v>
      </c>
      <c r="I25" s="37">
        <f t="shared" si="3"/>
        <v>16.102683780630105</v>
      </c>
      <c r="J25" s="60"/>
      <c r="K25" s="60"/>
      <c r="L25" s="60"/>
      <c r="M25" s="60"/>
      <c r="R25" s="63"/>
    </row>
    <row r="26" spans="2:21" x14ac:dyDescent="0.35">
      <c r="B26" s="41">
        <v>18</v>
      </c>
      <c r="C26" s="42" t="s">
        <v>848</v>
      </c>
      <c r="D26" s="51">
        <f>VLOOKUP($B26,'Suburbs Social H 2021'!$A$5:$PW$5312,'Metro Suburbs'!$Q$4)</f>
        <v>3.2295271049596308</v>
      </c>
      <c r="E26" s="62"/>
      <c r="F26" s="37">
        <f t="shared" si="0"/>
        <v>3.2313271049596306</v>
      </c>
      <c r="G26" s="38">
        <f t="shared" si="1"/>
        <v>491</v>
      </c>
      <c r="H26" s="39" t="str">
        <f t="shared" si="2"/>
        <v>South Melbourne</v>
      </c>
      <c r="I26" s="37">
        <f t="shared" si="3"/>
        <v>15.857373230603836</v>
      </c>
      <c r="J26" s="60"/>
      <c r="K26" s="60"/>
      <c r="L26" s="60"/>
      <c r="M26" s="60"/>
      <c r="R26" s="63"/>
    </row>
    <row r="27" spans="2:21" x14ac:dyDescent="0.35">
      <c r="B27" s="41">
        <v>19</v>
      </c>
      <c r="C27" s="42" t="s">
        <v>222</v>
      </c>
      <c r="D27" s="51">
        <f>VLOOKUP($B27,'Suburbs Social H 2021'!$A$5:$PW$5312,'Metro Suburbs'!$Q$4)</f>
        <v>13.740715732613099</v>
      </c>
      <c r="E27" s="62"/>
      <c r="F27" s="37">
        <f t="shared" si="0"/>
        <v>13.742615732613098</v>
      </c>
      <c r="G27" s="38">
        <f t="shared" si="1"/>
        <v>37</v>
      </c>
      <c r="H27" s="39" t="str">
        <f t="shared" si="2"/>
        <v>Doveton</v>
      </c>
      <c r="I27" s="37">
        <f t="shared" si="3"/>
        <v>15.722062119756645</v>
      </c>
      <c r="J27" s="60"/>
      <c r="K27" s="60"/>
      <c r="L27" s="60"/>
      <c r="M27" s="60"/>
      <c r="R27" s="63"/>
    </row>
    <row r="28" spans="2:21" x14ac:dyDescent="0.35">
      <c r="B28" s="41">
        <v>20</v>
      </c>
      <c r="C28" s="42" t="s">
        <v>223</v>
      </c>
      <c r="D28" s="51">
        <f>VLOOKUP($B28,'Suburbs Social H 2021'!$A$5:$PW$5312,'Metro Suburbs'!$Q$4)</f>
        <v>10.134128166915051</v>
      </c>
      <c r="E28" s="62"/>
      <c r="F28" s="37">
        <f t="shared" si="0"/>
        <v>10.136128166915052</v>
      </c>
      <c r="G28" s="38">
        <f t="shared" si="1"/>
        <v>110</v>
      </c>
      <c r="H28" s="39" t="str">
        <f t="shared" si="2"/>
        <v>California Gully</v>
      </c>
      <c r="I28" s="37">
        <f t="shared" si="3"/>
        <v>15.530085959885387</v>
      </c>
      <c r="J28" s="60"/>
      <c r="K28" s="60"/>
      <c r="L28" s="60"/>
      <c r="M28" s="60"/>
      <c r="R28" s="63"/>
    </row>
    <row r="29" spans="2:21" x14ac:dyDescent="0.35">
      <c r="B29" s="41">
        <v>21</v>
      </c>
      <c r="C29" s="42" t="s">
        <v>224</v>
      </c>
      <c r="D29" s="51">
        <f>VLOOKUP($B29,'Suburbs Social H 2021'!$A$5:$PW$5312,'Metro Suburbs'!$Q$4)</f>
        <v>11.411411411411411</v>
      </c>
      <c r="E29" s="62"/>
      <c r="F29" s="37">
        <f t="shared" si="0"/>
        <v>11.413511411411411</v>
      </c>
      <c r="G29" s="38">
        <f t="shared" si="1"/>
        <v>73</v>
      </c>
      <c r="H29" s="39" t="str">
        <f t="shared" si="2"/>
        <v>Kensington</v>
      </c>
      <c r="I29" s="37">
        <f t="shared" si="3"/>
        <v>15.273958112968057</v>
      </c>
      <c r="J29" s="60"/>
      <c r="K29" s="60"/>
      <c r="L29" s="60"/>
      <c r="M29" s="60"/>
      <c r="R29" s="63"/>
    </row>
    <row r="30" spans="2:21" x14ac:dyDescent="0.35">
      <c r="B30" s="41">
        <v>22</v>
      </c>
      <c r="C30" s="42" t="s">
        <v>225</v>
      </c>
      <c r="D30" s="51">
        <f>VLOOKUP($B30,'Suburbs Social H 2021'!$A$5:$PW$5312,'Metro Suburbs'!$Q$4)</f>
        <v>3.7281553398058254</v>
      </c>
      <c r="E30" s="62"/>
      <c r="F30" s="37">
        <f t="shared" si="0"/>
        <v>3.7303553398058256</v>
      </c>
      <c r="G30" s="38">
        <f t="shared" si="1"/>
        <v>461</v>
      </c>
      <c r="H30" s="39" t="str">
        <f t="shared" si="2"/>
        <v>Coolaroo</v>
      </c>
      <c r="I30" s="37">
        <f t="shared" si="3"/>
        <v>15.277777777777779</v>
      </c>
      <c r="J30" s="60"/>
      <c r="K30" s="60"/>
      <c r="L30" s="60"/>
      <c r="M30" s="60"/>
      <c r="R30" s="63"/>
    </row>
    <row r="31" spans="2:21" x14ac:dyDescent="0.35">
      <c r="B31" s="41">
        <v>23</v>
      </c>
      <c r="C31" s="42" t="s">
        <v>226</v>
      </c>
      <c r="D31" s="51">
        <f>VLOOKUP($B31,'Suburbs Social H 2021'!$A$5:$PW$5312,'Metro Suburbs'!$Q$4)</f>
        <v>2.3831775700934581</v>
      </c>
      <c r="E31" s="62"/>
      <c r="F31" s="37">
        <f t="shared" si="0"/>
        <v>2.3854775700934581</v>
      </c>
      <c r="G31" s="38">
        <f t="shared" si="1"/>
        <v>523</v>
      </c>
      <c r="H31" s="39" t="str">
        <f t="shared" si="2"/>
        <v>Hampton East</v>
      </c>
      <c r="I31" s="37">
        <f t="shared" si="3"/>
        <v>15.16494337764648</v>
      </c>
      <c r="J31" s="60"/>
      <c r="K31" s="60"/>
      <c r="L31" s="60"/>
      <c r="M31" s="60"/>
      <c r="R31" s="63"/>
    </row>
    <row r="32" spans="2:21" x14ac:dyDescent="0.35">
      <c r="B32" s="41">
        <v>24</v>
      </c>
      <c r="C32" s="42" t="s">
        <v>227</v>
      </c>
      <c r="D32" s="51">
        <f>VLOOKUP($B32,'Suburbs Social H 2021'!$A$5:$PW$5312,'Metro Suburbs'!$Q$4)</f>
        <v>3.5424187725631766</v>
      </c>
      <c r="E32" s="62"/>
      <c r="F32" s="37">
        <f t="shared" si="0"/>
        <v>3.5448187725631768</v>
      </c>
      <c r="G32" s="38">
        <f t="shared" si="1"/>
        <v>469</v>
      </c>
      <c r="H32" s="39" t="str">
        <f t="shared" si="2"/>
        <v>West Bendigo</v>
      </c>
      <c r="I32" s="37">
        <f t="shared" si="3"/>
        <v>15.032679738562091</v>
      </c>
      <c r="J32" s="60"/>
      <c r="K32" s="60"/>
      <c r="L32" s="60"/>
      <c r="M32" s="60"/>
      <c r="R32" s="63"/>
    </row>
    <row r="33" spans="2:18" x14ac:dyDescent="0.35">
      <c r="B33" s="41">
        <v>25</v>
      </c>
      <c r="C33" s="42" t="s">
        <v>228</v>
      </c>
      <c r="D33" s="51">
        <f>VLOOKUP($B33,'Suburbs Social H 2021'!$A$5:$PW$5312,'Metro Suburbs'!$Q$4)</f>
        <v>8.2906530089628685</v>
      </c>
      <c r="E33" s="62"/>
      <c r="F33" s="37">
        <f t="shared" si="0"/>
        <v>8.293153008962868</v>
      </c>
      <c r="G33" s="38">
        <f t="shared" si="1"/>
        <v>180</v>
      </c>
      <c r="H33" s="39" t="str">
        <f t="shared" si="2"/>
        <v>Wendouree</v>
      </c>
      <c r="I33" s="37">
        <f t="shared" si="3"/>
        <v>14.530109489051096</v>
      </c>
      <c r="J33" s="60"/>
      <c r="K33" s="60"/>
      <c r="L33" s="60"/>
      <c r="M33" s="60"/>
      <c r="R33" s="63"/>
    </row>
    <row r="34" spans="2:18" x14ac:dyDescent="0.35">
      <c r="B34" s="41">
        <v>26</v>
      </c>
      <c r="C34" s="42" t="s">
        <v>229</v>
      </c>
      <c r="D34" s="51">
        <f>VLOOKUP($B34,'Suburbs Social H 2021'!$A$5:$PW$5312,'Metro Suburbs'!$Q$4)</f>
        <v>4.1528239202657806</v>
      </c>
      <c r="E34" s="62"/>
      <c r="F34" s="37">
        <f t="shared" si="0"/>
        <v>4.1554239202657808</v>
      </c>
      <c r="G34" s="38">
        <f t="shared" si="1"/>
        <v>430</v>
      </c>
      <c r="H34" s="39" t="str">
        <f t="shared" si="2"/>
        <v>Redan</v>
      </c>
      <c r="I34" s="37">
        <f t="shared" si="3"/>
        <v>14.537755822159493</v>
      </c>
      <c r="J34" s="60"/>
      <c r="K34" s="60"/>
      <c r="L34" s="60"/>
      <c r="M34" s="60"/>
      <c r="R34" s="63"/>
    </row>
    <row r="35" spans="2:18" x14ac:dyDescent="0.35">
      <c r="B35" s="41">
        <v>27</v>
      </c>
      <c r="C35" s="42" t="s">
        <v>536</v>
      </c>
      <c r="D35" s="51">
        <f>VLOOKUP($B35,'Suburbs Social H 2021'!$A$5:$PW$5312,'Metro Suburbs'!$Q$4)</f>
        <v>12.304387849033446</v>
      </c>
      <c r="E35" s="62"/>
      <c r="F35" s="37">
        <f t="shared" si="0"/>
        <v>12.307087849033447</v>
      </c>
      <c r="G35" s="38">
        <f t="shared" si="1"/>
        <v>56</v>
      </c>
      <c r="H35" s="39" t="str">
        <f t="shared" si="2"/>
        <v>Frankston North</v>
      </c>
      <c r="I35" s="37">
        <f t="shared" si="3"/>
        <v>14.460668864813941</v>
      </c>
      <c r="J35" s="60"/>
      <c r="K35" s="60"/>
      <c r="L35" s="60"/>
      <c r="M35" s="60"/>
      <c r="R35" s="63"/>
    </row>
    <row r="36" spans="2:18" x14ac:dyDescent="0.35">
      <c r="B36" s="41">
        <v>28</v>
      </c>
      <c r="C36" s="42" t="s">
        <v>742</v>
      </c>
      <c r="D36" s="51">
        <f>VLOOKUP($B36,'Suburbs Social H 2021'!$A$5:$PW$5312,'Metro Suburbs'!$Q$4)</f>
        <v>8.9738263398421267</v>
      </c>
      <c r="E36" s="62"/>
      <c r="F36" s="37">
        <f t="shared" si="0"/>
        <v>8.9766263398421273</v>
      </c>
      <c r="G36" s="38">
        <f t="shared" si="1"/>
        <v>147</v>
      </c>
      <c r="H36" s="39" t="str">
        <f t="shared" si="2"/>
        <v>Fitzroy North</v>
      </c>
      <c r="I36" s="37">
        <f t="shared" si="3"/>
        <v>14.387568555758683</v>
      </c>
      <c r="J36" s="60"/>
      <c r="K36" s="60"/>
      <c r="L36" s="60"/>
      <c r="M36" s="60"/>
    </row>
    <row r="37" spans="2:18" x14ac:dyDescent="0.35">
      <c r="B37" s="41">
        <v>29</v>
      </c>
      <c r="C37" s="42" t="s">
        <v>537</v>
      </c>
      <c r="D37" s="51">
        <f>VLOOKUP($B37,'Suburbs Social H 2021'!$A$5:$PW$5312,'Metro Suburbs'!$Q$4)</f>
        <v>5.8778625954198471</v>
      </c>
      <c r="E37" s="62"/>
      <c r="F37" s="37">
        <f t="shared" si="0"/>
        <v>5.8807625954198475</v>
      </c>
      <c r="G37" s="38">
        <f t="shared" si="1"/>
        <v>322</v>
      </c>
      <c r="H37" s="39" t="str">
        <f t="shared" si="2"/>
        <v>Pyramid Hill</v>
      </c>
      <c r="I37" s="37">
        <f t="shared" si="3"/>
        <v>14.347826086956522</v>
      </c>
      <c r="J37" s="60"/>
      <c r="K37" s="60"/>
      <c r="L37" s="60"/>
      <c r="M37" s="60"/>
    </row>
    <row r="38" spans="2:18" x14ac:dyDescent="0.35">
      <c r="B38" s="41">
        <v>30</v>
      </c>
      <c r="C38" s="42" t="s">
        <v>538</v>
      </c>
      <c r="D38" s="51">
        <f>VLOOKUP($B38,'Suburbs Social H 2021'!$A$5:$PW$5312,'Metro Suburbs'!$Q$4)</f>
        <v>6.9185059422750426</v>
      </c>
      <c r="E38" s="62"/>
      <c r="F38" s="37">
        <f t="shared" si="0"/>
        <v>6.9215059422750427</v>
      </c>
      <c r="G38" s="38">
        <f t="shared" si="1"/>
        <v>253</v>
      </c>
      <c r="H38" s="39" t="str">
        <f t="shared" si="2"/>
        <v>Meadow Heights</v>
      </c>
      <c r="I38" s="37">
        <f t="shared" si="3"/>
        <v>14.202898550724639</v>
      </c>
      <c r="J38" s="60"/>
      <c r="K38" s="60"/>
      <c r="L38" s="60"/>
      <c r="M38" s="60"/>
    </row>
    <row r="39" spans="2:18" x14ac:dyDescent="0.35">
      <c r="B39" s="41">
        <v>31</v>
      </c>
      <c r="C39" s="42" t="s">
        <v>539</v>
      </c>
      <c r="D39" s="51">
        <f>VLOOKUP($B39,'Suburbs Social H 2021'!$A$5:$PW$5312,'Metro Suburbs'!$Q$4)</f>
        <v>11.502347417840376</v>
      </c>
      <c r="E39" s="62"/>
      <c r="F39" s="37">
        <f t="shared" si="0"/>
        <v>11.505447417840376</v>
      </c>
      <c r="G39" s="38">
        <f t="shared" si="1"/>
        <v>69</v>
      </c>
      <c r="H39" s="39" t="str">
        <f t="shared" si="2"/>
        <v>Corio</v>
      </c>
      <c r="I39" s="37">
        <f t="shared" si="3"/>
        <v>14.177077675176534</v>
      </c>
      <c r="J39" s="60"/>
      <c r="K39" s="60"/>
      <c r="L39" s="60"/>
      <c r="M39" s="60"/>
    </row>
    <row r="40" spans="2:18" x14ac:dyDescent="0.35">
      <c r="B40" s="41">
        <v>32</v>
      </c>
      <c r="C40" s="42" t="s">
        <v>540</v>
      </c>
      <c r="D40" s="51">
        <f>VLOOKUP($B40,'Suburbs Social H 2021'!$A$5:$PW$5312,'Metro Suburbs'!$Q$4)</f>
        <v>10.155799192152337</v>
      </c>
      <c r="E40" s="62"/>
      <c r="F40" s="37">
        <f t="shared" si="0"/>
        <v>10.158999192152336</v>
      </c>
      <c r="G40" s="38">
        <f t="shared" si="1"/>
        <v>107</v>
      </c>
      <c r="H40" s="39" t="str">
        <f t="shared" si="2"/>
        <v>Richmond</v>
      </c>
      <c r="I40" s="37">
        <f t="shared" si="3"/>
        <v>14.076975220305792</v>
      </c>
      <c r="J40" s="60"/>
      <c r="K40" s="60"/>
      <c r="L40" s="60"/>
      <c r="M40" s="60"/>
    </row>
    <row r="41" spans="2:18" x14ac:dyDescent="0.35">
      <c r="B41" s="41">
        <v>33</v>
      </c>
      <c r="C41" s="42" t="s">
        <v>231</v>
      </c>
      <c r="D41" s="51">
        <f>VLOOKUP($B41,'Suburbs Social H 2021'!$A$5:$PW$5312,'Metro Suburbs'!$Q$4)</f>
        <v>3.7854889589905363</v>
      </c>
      <c r="E41" s="62"/>
      <c r="F41" s="37">
        <f t="shared" si="0"/>
        <v>3.7887889589905361</v>
      </c>
      <c r="G41" s="38">
        <f t="shared" si="1"/>
        <v>458</v>
      </c>
      <c r="H41" s="39" t="str">
        <f t="shared" si="2"/>
        <v>Seymour</v>
      </c>
      <c r="I41" s="37">
        <f t="shared" si="3"/>
        <v>14.027830011282438</v>
      </c>
      <c r="J41" s="60"/>
      <c r="K41" s="60"/>
      <c r="L41" s="60"/>
      <c r="M41" s="60"/>
    </row>
    <row r="42" spans="2:18" x14ac:dyDescent="0.35">
      <c r="B42" s="41">
        <v>34</v>
      </c>
      <c r="C42" s="42" t="s">
        <v>541</v>
      </c>
      <c r="D42" s="51">
        <f>VLOOKUP($B42,'Suburbs Social H 2021'!$A$5:$PW$5312,'Metro Suburbs'!$Q$4)</f>
        <v>10.05586592178771</v>
      </c>
      <c r="E42" s="62"/>
      <c r="F42" s="37">
        <f t="shared" si="0"/>
        <v>10.059265921787709</v>
      </c>
      <c r="G42" s="38">
        <f t="shared" si="1"/>
        <v>112</v>
      </c>
      <c r="H42" s="39" t="str">
        <f t="shared" si="2"/>
        <v>Heidelberg Heights</v>
      </c>
      <c r="I42" s="37">
        <f t="shared" si="3"/>
        <v>13.962814436748086</v>
      </c>
      <c r="J42" s="60"/>
      <c r="K42" s="60"/>
      <c r="L42" s="60"/>
      <c r="M42" s="60"/>
    </row>
    <row r="43" spans="2:18" x14ac:dyDescent="0.35">
      <c r="B43" s="41">
        <v>35</v>
      </c>
      <c r="C43" s="42" t="s">
        <v>542</v>
      </c>
      <c r="D43" s="51">
        <f>VLOOKUP($B43,'Suburbs Social H 2021'!$A$5:$PW$5312,'Metro Suburbs'!$Q$4)</f>
        <v>2.1</v>
      </c>
      <c r="E43" s="62"/>
      <c r="F43" s="37">
        <f t="shared" si="0"/>
        <v>2.1034999999999999</v>
      </c>
      <c r="G43" s="38">
        <f t="shared" si="1"/>
        <v>525</v>
      </c>
      <c r="H43" s="39" t="str">
        <f t="shared" si="2"/>
        <v>Dingee</v>
      </c>
      <c r="I43" s="37">
        <f t="shared" si="3"/>
        <v>13.953488372093023</v>
      </c>
      <c r="J43" s="60"/>
      <c r="K43" s="60"/>
      <c r="L43" s="60"/>
      <c r="M43" s="60"/>
    </row>
    <row r="44" spans="2:18" x14ac:dyDescent="0.35">
      <c r="B44" s="41">
        <v>36</v>
      </c>
      <c r="C44" s="42" t="s">
        <v>543</v>
      </c>
      <c r="D44" s="51">
        <f>VLOOKUP($B44,'Suburbs Social H 2021'!$A$5:$PW$5312,'Metro Suburbs'!$Q$4)</f>
        <v>5.4931335830212236</v>
      </c>
      <c r="E44" s="62"/>
      <c r="F44" s="37">
        <f t="shared" si="0"/>
        <v>5.4967335830212232</v>
      </c>
      <c r="G44" s="38">
        <f t="shared" si="1"/>
        <v>343</v>
      </c>
      <c r="H44" s="39" t="str">
        <f t="shared" si="2"/>
        <v>Framlingham</v>
      </c>
      <c r="I44" s="37">
        <f t="shared" si="3"/>
        <v>13.725490196078432</v>
      </c>
      <c r="J44" s="60"/>
      <c r="K44" s="60"/>
      <c r="L44" s="60"/>
      <c r="M44" s="60"/>
    </row>
    <row r="45" spans="2:18" x14ac:dyDescent="0.35">
      <c r="B45" s="41">
        <v>37</v>
      </c>
      <c r="C45" s="42" t="s">
        <v>232</v>
      </c>
      <c r="D45" s="51">
        <f>VLOOKUP($B45,'Suburbs Social H 2021'!$A$5:$PW$5312,'Metro Suburbs'!$Q$4)</f>
        <v>7.1348940914158305</v>
      </c>
      <c r="E45" s="62"/>
      <c r="F45" s="37">
        <f t="shared" si="0"/>
        <v>7.1385940914158308</v>
      </c>
      <c r="G45" s="38">
        <f t="shared" si="1"/>
        <v>239</v>
      </c>
      <c r="H45" s="39" t="str">
        <f t="shared" si="2"/>
        <v>Ascot Vale</v>
      </c>
      <c r="I45" s="37">
        <f t="shared" si="3"/>
        <v>13.740715732613099</v>
      </c>
      <c r="J45" s="60"/>
      <c r="K45" s="60"/>
      <c r="L45" s="60"/>
      <c r="M45" s="60"/>
    </row>
    <row r="46" spans="2:18" x14ac:dyDescent="0.35">
      <c r="B46" s="41">
        <v>38</v>
      </c>
      <c r="C46" s="42" t="s">
        <v>743</v>
      </c>
      <c r="D46" s="51">
        <f>VLOOKUP($B46,'Suburbs Social H 2021'!$A$5:$PW$5312,'Metro Suburbs'!$Q$4)</f>
        <v>7.7773144286905751</v>
      </c>
      <c r="E46" s="62"/>
      <c r="F46" s="37">
        <f t="shared" si="0"/>
        <v>7.7811144286905751</v>
      </c>
      <c r="G46" s="38">
        <f t="shared" si="1"/>
        <v>208</v>
      </c>
      <c r="H46" s="39" t="str">
        <f t="shared" si="2"/>
        <v>Hmas Cerberus</v>
      </c>
      <c r="I46" s="37">
        <f t="shared" si="3"/>
        <v>13.684210526315791</v>
      </c>
      <c r="J46" s="60"/>
      <c r="K46" s="60"/>
      <c r="L46" s="60"/>
      <c r="M46" s="60"/>
    </row>
    <row r="47" spans="2:18" x14ac:dyDescent="0.35">
      <c r="B47" s="41">
        <v>39</v>
      </c>
      <c r="C47" s="42" t="s">
        <v>234</v>
      </c>
      <c r="D47" s="51">
        <f>VLOOKUP($B47,'Suburbs Social H 2021'!$A$5:$PW$5312,'Metro Suburbs'!$Q$4)</f>
        <v>7.254960023689665</v>
      </c>
      <c r="E47" s="62"/>
      <c r="F47" s="37">
        <f t="shared" si="0"/>
        <v>7.2588600236896648</v>
      </c>
      <c r="G47" s="38">
        <f t="shared" si="1"/>
        <v>232</v>
      </c>
      <c r="H47" s="39" t="str">
        <f t="shared" si="2"/>
        <v>Donald</v>
      </c>
      <c r="I47" s="37">
        <f t="shared" si="3"/>
        <v>13.651877133105803</v>
      </c>
      <c r="J47" s="60"/>
      <c r="K47" s="60"/>
      <c r="L47" s="60"/>
      <c r="M47" s="60"/>
    </row>
    <row r="48" spans="2:18" x14ac:dyDescent="0.35">
      <c r="B48" s="41">
        <v>40</v>
      </c>
      <c r="C48" s="42" t="s">
        <v>744</v>
      </c>
      <c r="D48" s="51">
        <f>VLOOKUP($B48,'Suburbs Social H 2021'!$A$5:$PW$5312,'Metro Suburbs'!$Q$4)</f>
        <v>3.2622333751568382</v>
      </c>
      <c r="E48" s="62"/>
      <c r="F48" s="37">
        <f t="shared" si="0"/>
        <v>3.2662333751568382</v>
      </c>
      <c r="G48" s="38">
        <f t="shared" si="1"/>
        <v>485</v>
      </c>
      <c r="H48" s="39" t="str">
        <f t="shared" si="2"/>
        <v>Dallas</v>
      </c>
      <c r="I48" s="37">
        <f t="shared" si="3"/>
        <v>13.619886069394097</v>
      </c>
      <c r="J48" s="60"/>
      <c r="K48" s="60"/>
      <c r="L48" s="60"/>
      <c r="M48" s="60"/>
    </row>
    <row r="49" spans="2:13" x14ac:dyDescent="0.35">
      <c r="B49" s="41">
        <v>41</v>
      </c>
      <c r="C49" s="42" t="s">
        <v>745</v>
      </c>
      <c r="D49" s="51">
        <f>VLOOKUP($B49,'Suburbs Social H 2021'!$A$5:$PW$5312,'Metro Suburbs'!$Q$4)</f>
        <v>2.294224189977863</v>
      </c>
      <c r="E49" s="62"/>
      <c r="F49" s="37">
        <f t="shared" si="0"/>
        <v>2.2983241899778633</v>
      </c>
      <c r="G49" s="38">
        <f t="shared" si="1"/>
        <v>524</v>
      </c>
      <c r="H49" s="39" t="str">
        <f t="shared" si="2"/>
        <v>Windsor</v>
      </c>
      <c r="I49" s="37">
        <f t="shared" si="3"/>
        <v>13.294314381270903</v>
      </c>
      <c r="J49" s="60"/>
      <c r="K49" s="60"/>
      <c r="L49" s="60"/>
      <c r="M49" s="60"/>
    </row>
    <row r="50" spans="2:13" x14ac:dyDescent="0.35">
      <c r="B50" s="41">
        <v>42</v>
      </c>
      <c r="C50" s="42" t="s">
        <v>544</v>
      </c>
      <c r="D50" s="51">
        <f>VLOOKUP($B50,'Suburbs Social H 2021'!$A$5:$PW$5312,'Metro Suburbs'!$Q$4)</f>
        <v>8.4123222748815163</v>
      </c>
      <c r="E50" s="62"/>
      <c r="F50" s="37">
        <f t="shared" si="0"/>
        <v>8.4165222748815172</v>
      </c>
      <c r="G50" s="38">
        <f t="shared" si="1"/>
        <v>173</v>
      </c>
      <c r="H50" s="39" t="str">
        <f t="shared" si="2"/>
        <v>Maidstone</v>
      </c>
      <c r="I50" s="37">
        <f t="shared" si="3"/>
        <v>13.216743119266056</v>
      </c>
      <c r="J50" s="60"/>
      <c r="K50" s="60"/>
      <c r="L50" s="60"/>
      <c r="M50" s="60"/>
    </row>
    <row r="51" spans="2:13" x14ac:dyDescent="0.35">
      <c r="B51" s="41">
        <v>43</v>
      </c>
      <c r="C51" s="42" t="s">
        <v>545</v>
      </c>
      <c r="D51" s="51">
        <f>VLOOKUP($B51,'Suburbs Social H 2021'!$A$5:$PW$5312,'Metro Suburbs'!$Q$4)</f>
        <v>6.7262664963814389</v>
      </c>
      <c r="E51" s="62"/>
      <c r="F51" s="37">
        <f t="shared" si="0"/>
        <v>6.7305664963814387</v>
      </c>
      <c r="G51" s="38">
        <f t="shared" si="1"/>
        <v>263</v>
      </c>
      <c r="H51" s="39" t="str">
        <f t="shared" si="2"/>
        <v>Lismore</v>
      </c>
      <c r="I51" s="37">
        <f t="shared" si="3"/>
        <v>13.20754716981132</v>
      </c>
      <c r="J51" s="60"/>
      <c r="K51" s="60"/>
      <c r="L51" s="60"/>
      <c r="M51" s="60"/>
    </row>
    <row r="52" spans="2:13" x14ac:dyDescent="0.35">
      <c r="B52" s="41">
        <v>44</v>
      </c>
      <c r="C52" s="42" t="s">
        <v>546</v>
      </c>
      <c r="D52" s="51">
        <f>VLOOKUP($B52,'Suburbs Social H 2021'!$A$5:$PW$5312,'Metro Suburbs'!$Q$4)</f>
        <v>5.0898203592814371</v>
      </c>
      <c r="E52" s="62"/>
      <c r="F52" s="37">
        <f t="shared" si="0"/>
        <v>5.0942203592814375</v>
      </c>
      <c r="G52" s="38">
        <f t="shared" si="1"/>
        <v>368</v>
      </c>
      <c r="H52" s="39" t="str">
        <f t="shared" si="2"/>
        <v>Halls Gap</v>
      </c>
      <c r="I52" s="37">
        <f t="shared" si="3"/>
        <v>13.122171945701359</v>
      </c>
      <c r="J52" s="60"/>
      <c r="K52" s="60"/>
      <c r="L52" s="60"/>
      <c r="M52" s="60"/>
    </row>
    <row r="53" spans="2:13" x14ac:dyDescent="0.35">
      <c r="B53" s="41">
        <v>45</v>
      </c>
      <c r="C53" s="42" t="s">
        <v>849</v>
      </c>
      <c r="D53" s="51">
        <f>VLOOKUP($B53,'Suburbs Social H 2021'!$A$5:$PW$5312,'Metro Suburbs'!$Q$4)</f>
        <v>20.827586206896552</v>
      </c>
      <c r="E53" s="62"/>
      <c r="F53" s="37">
        <f t="shared" si="0"/>
        <v>20.832086206896552</v>
      </c>
      <c r="G53" s="38">
        <f t="shared" si="1"/>
        <v>12</v>
      </c>
      <c r="H53" s="39" t="str">
        <f t="shared" si="2"/>
        <v>Mount Pleasant</v>
      </c>
      <c r="I53" s="37">
        <f t="shared" si="3"/>
        <v>12.955032119914348</v>
      </c>
      <c r="J53" s="60"/>
      <c r="K53" s="60"/>
      <c r="L53" s="60"/>
      <c r="M53" s="60"/>
    </row>
    <row r="54" spans="2:13" x14ac:dyDescent="0.35">
      <c r="B54" s="41">
        <v>46</v>
      </c>
      <c r="C54" s="42" t="s">
        <v>746</v>
      </c>
      <c r="D54" s="51">
        <f>VLOOKUP($B54,'Suburbs Social H 2021'!$A$5:$PW$5312,'Metro Suburbs'!$Q$4)</f>
        <v>8.0231996133397772</v>
      </c>
      <c r="E54" s="62"/>
      <c r="F54" s="37">
        <f t="shared" si="0"/>
        <v>8.0277996133397771</v>
      </c>
      <c r="G54" s="38">
        <f t="shared" si="1"/>
        <v>197</v>
      </c>
      <c r="H54" s="39" t="str">
        <f t="shared" si="2"/>
        <v>Breakwater</v>
      </c>
      <c r="I54" s="37">
        <f t="shared" si="3"/>
        <v>12.938596491228072</v>
      </c>
      <c r="J54" s="60"/>
      <c r="K54" s="60"/>
      <c r="L54" s="60"/>
      <c r="M54" s="60"/>
    </row>
    <row r="55" spans="2:13" x14ac:dyDescent="0.35">
      <c r="B55" s="41">
        <v>47</v>
      </c>
      <c r="C55" s="42" t="s">
        <v>156</v>
      </c>
      <c r="D55" s="51">
        <f>VLOOKUP($B55,'Suburbs Social H 2021'!$A$5:$PW$5312,'Metro Suburbs'!$Q$4)</f>
        <v>9.2801771871539316</v>
      </c>
      <c r="E55" s="62"/>
      <c r="F55" s="37">
        <f t="shared" si="0"/>
        <v>9.2848771871539313</v>
      </c>
      <c r="G55" s="38">
        <f t="shared" si="1"/>
        <v>137</v>
      </c>
      <c r="H55" s="39" t="str">
        <f t="shared" si="2"/>
        <v>Moe</v>
      </c>
      <c r="I55" s="37">
        <f t="shared" si="3"/>
        <v>12.832512315270936</v>
      </c>
      <c r="J55" s="60"/>
      <c r="K55" s="60"/>
      <c r="L55" s="60"/>
      <c r="M55" s="60"/>
    </row>
    <row r="56" spans="2:13" x14ac:dyDescent="0.35">
      <c r="B56" s="41">
        <v>48</v>
      </c>
      <c r="C56" s="42" t="s">
        <v>548</v>
      </c>
      <c r="D56" s="51">
        <f>VLOOKUP($B56,'Suburbs Social H 2021'!$A$5:$PW$5312,'Metro Suburbs'!$Q$4)</f>
        <v>11.437648927720414</v>
      </c>
      <c r="E56" s="62"/>
      <c r="F56" s="37">
        <f t="shared" si="0"/>
        <v>11.442448927720413</v>
      </c>
      <c r="G56" s="38">
        <f t="shared" si="1"/>
        <v>72</v>
      </c>
      <c r="H56" s="39" t="str">
        <f t="shared" si="2"/>
        <v>Eumemmerring</v>
      </c>
      <c r="I56" s="37">
        <f t="shared" si="3"/>
        <v>12.792127921279212</v>
      </c>
      <c r="J56" s="60"/>
      <c r="K56" s="60"/>
      <c r="L56" s="60"/>
      <c r="M56" s="60"/>
    </row>
    <row r="57" spans="2:13" x14ac:dyDescent="0.35">
      <c r="B57" s="41">
        <v>49</v>
      </c>
      <c r="C57" s="42" t="s">
        <v>238</v>
      </c>
      <c r="D57" s="51">
        <f>VLOOKUP($B57,'Suburbs Social H 2021'!$A$5:$PW$5312,'Metro Suburbs'!$Q$4)</f>
        <v>4.7113371223451983</v>
      </c>
      <c r="E57" s="62"/>
      <c r="F57" s="37">
        <f t="shared" si="0"/>
        <v>4.7162371223451984</v>
      </c>
      <c r="G57" s="38">
        <f t="shared" si="1"/>
        <v>391</v>
      </c>
      <c r="H57" s="39" t="str">
        <f t="shared" si="2"/>
        <v>Gunbower</v>
      </c>
      <c r="I57" s="37">
        <f t="shared" si="3"/>
        <v>12.76595744680851</v>
      </c>
      <c r="J57" s="60"/>
      <c r="K57" s="60"/>
      <c r="L57" s="60"/>
      <c r="M57" s="60"/>
    </row>
    <row r="58" spans="2:13" x14ac:dyDescent="0.35">
      <c r="B58" s="41">
        <v>50</v>
      </c>
      <c r="C58" s="42" t="s">
        <v>239</v>
      </c>
      <c r="D58" s="51">
        <f>VLOOKUP($B58,'Suburbs Social H 2021'!$A$5:$PW$5312,'Metro Suburbs'!$Q$4)</f>
        <v>4.2325581395348841</v>
      </c>
      <c r="E58" s="62"/>
      <c r="F58" s="37">
        <f t="shared" si="0"/>
        <v>4.237558139534884</v>
      </c>
      <c r="G58" s="38">
        <f t="shared" si="1"/>
        <v>425</v>
      </c>
      <c r="H58" s="39" t="str">
        <f t="shared" si="2"/>
        <v>North Bendigo</v>
      </c>
      <c r="I58" s="37">
        <f t="shared" si="3"/>
        <v>12.693682955899883</v>
      </c>
      <c r="J58" s="60"/>
      <c r="K58" s="60"/>
      <c r="L58" s="60"/>
      <c r="M58" s="60"/>
    </row>
    <row r="59" spans="2:13" x14ac:dyDescent="0.35">
      <c r="B59" s="41">
        <v>51</v>
      </c>
      <c r="C59" s="42" t="s">
        <v>240</v>
      </c>
      <c r="D59" s="51">
        <f>VLOOKUP($B59,'Suburbs Social H 2021'!$A$5:$PW$5312,'Metro Suburbs'!$Q$4)</f>
        <v>2.9053931360087164</v>
      </c>
      <c r="E59" s="62"/>
      <c r="F59" s="37">
        <f t="shared" si="0"/>
        <v>2.9104931360087165</v>
      </c>
      <c r="G59" s="38">
        <f t="shared" si="1"/>
        <v>502</v>
      </c>
      <c r="H59" s="39" t="str">
        <f t="shared" si="2"/>
        <v>Sebastopol</v>
      </c>
      <c r="I59" s="37">
        <f t="shared" si="3"/>
        <v>12.629877626414224</v>
      </c>
      <c r="J59" s="60"/>
      <c r="K59" s="60"/>
      <c r="L59" s="60"/>
      <c r="M59" s="60"/>
    </row>
    <row r="60" spans="2:13" x14ac:dyDescent="0.35">
      <c r="B60" s="41">
        <v>52</v>
      </c>
      <c r="C60" s="42" t="s">
        <v>549</v>
      </c>
      <c r="D60" s="51">
        <f>VLOOKUP($B60,'Suburbs Social H 2021'!$A$5:$PW$5312,'Metro Suburbs'!$Q$4)</f>
        <v>10.071942446043165</v>
      </c>
      <c r="E60" s="62"/>
      <c r="F60" s="37">
        <f t="shared" si="0"/>
        <v>10.077142446043165</v>
      </c>
      <c r="G60" s="38">
        <f t="shared" si="1"/>
        <v>111</v>
      </c>
      <c r="H60" s="39" t="str">
        <f t="shared" si="2"/>
        <v>Corryong</v>
      </c>
      <c r="I60" s="37">
        <f t="shared" si="3"/>
        <v>12.61101243339254</v>
      </c>
      <c r="J60" s="60"/>
      <c r="K60" s="60"/>
      <c r="L60" s="60"/>
      <c r="M60" s="60"/>
    </row>
    <row r="61" spans="2:13" x14ac:dyDescent="0.35">
      <c r="B61" s="41">
        <v>53</v>
      </c>
      <c r="C61" s="42" t="s">
        <v>241</v>
      </c>
      <c r="D61" s="51">
        <f>VLOOKUP($B61,'Suburbs Social H 2021'!$A$5:$PW$5312,'Metro Suburbs'!$Q$4)</f>
        <v>3.0644152595372107</v>
      </c>
      <c r="E61" s="62"/>
      <c r="F61" s="37">
        <f t="shared" si="0"/>
        <v>3.0697152595372108</v>
      </c>
      <c r="G61" s="38">
        <f t="shared" si="1"/>
        <v>497</v>
      </c>
      <c r="H61" s="39" t="str">
        <f t="shared" si="2"/>
        <v>Eureka</v>
      </c>
      <c r="I61" s="37">
        <f t="shared" si="3"/>
        <v>12.595419847328243</v>
      </c>
      <c r="J61" s="60"/>
      <c r="K61" s="60"/>
      <c r="L61" s="60"/>
      <c r="M61" s="60"/>
    </row>
    <row r="62" spans="2:13" x14ac:dyDescent="0.35">
      <c r="B62" s="41">
        <v>54</v>
      </c>
      <c r="C62" s="42" t="s">
        <v>747</v>
      </c>
      <c r="D62" s="51">
        <f>VLOOKUP($B62,'Suburbs Social H 2021'!$A$5:$PW$5312,'Metro Suburbs'!$Q$4)</f>
        <v>7.882352941176471</v>
      </c>
      <c r="E62" s="62"/>
      <c r="F62" s="37">
        <f t="shared" si="0"/>
        <v>7.8877529411764709</v>
      </c>
      <c r="G62" s="38">
        <f t="shared" si="1"/>
        <v>204</v>
      </c>
      <c r="H62" s="39" t="str">
        <f t="shared" si="2"/>
        <v>Albert Park</v>
      </c>
      <c r="I62" s="37">
        <f t="shared" si="3"/>
        <v>12.38132911392405</v>
      </c>
      <c r="J62" s="60"/>
      <c r="K62" s="60"/>
      <c r="L62" s="60"/>
      <c r="M62" s="60"/>
    </row>
    <row r="63" spans="2:13" x14ac:dyDescent="0.35">
      <c r="B63" s="41">
        <v>55</v>
      </c>
      <c r="C63" s="42" t="s">
        <v>242</v>
      </c>
      <c r="D63" s="51">
        <f>VLOOKUP($B63,'Suburbs Social H 2021'!$A$5:$PW$5312,'Metro Suburbs'!$Q$4)</f>
        <v>4.5782263878875264</v>
      </c>
      <c r="E63" s="62"/>
      <c r="F63" s="37">
        <f t="shared" si="0"/>
        <v>4.5837263878875261</v>
      </c>
      <c r="G63" s="38">
        <f t="shared" si="1"/>
        <v>402</v>
      </c>
      <c r="H63" s="39" t="str">
        <f t="shared" si="2"/>
        <v>Shepparton</v>
      </c>
      <c r="I63" s="37">
        <f t="shared" si="3"/>
        <v>12.329579134558388</v>
      </c>
      <c r="J63" s="60"/>
      <c r="K63" s="60"/>
      <c r="L63" s="60"/>
      <c r="M63" s="60"/>
    </row>
    <row r="64" spans="2:13" x14ac:dyDescent="0.35">
      <c r="B64" s="41">
        <v>56</v>
      </c>
      <c r="C64" s="42" t="s">
        <v>243</v>
      </c>
      <c r="D64" s="51">
        <f>VLOOKUP($B64,'Suburbs Social H 2021'!$A$5:$PW$5312,'Metro Suburbs'!$Q$4)</f>
        <v>4.5065176908752331</v>
      </c>
      <c r="E64" s="62"/>
      <c r="F64" s="37">
        <f t="shared" si="0"/>
        <v>4.5121176908752334</v>
      </c>
      <c r="G64" s="38">
        <f t="shared" si="1"/>
        <v>406</v>
      </c>
      <c r="H64" s="39" t="str">
        <f t="shared" si="2"/>
        <v>Bairnsdale</v>
      </c>
      <c r="I64" s="37">
        <f t="shared" si="3"/>
        <v>12.304387849033446</v>
      </c>
      <c r="J64" s="60"/>
      <c r="K64" s="60"/>
      <c r="L64" s="60"/>
      <c r="M64" s="60"/>
    </row>
    <row r="65" spans="2:13" x14ac:dyDescent="0.35">
      <c r="B65" s="41">
        <v>57</v>
      </c>
      <c r="C65" s="42" t="s">
        <v>244</v>
      </c>
      <c r="D65" s="51">
        <f>VLOOKUP($B65,'Suburbs Social H 2021'!$A$5:$PW$5312,'Metro Suburbs'!$Q$4)</f>
        <v>7.1338859583019349</v>
      </c>
      <c r="E65" s="62"/>
      <c r="F65" s="37">
        <f t="shared" si="0"/>
        <v>7.139585958301935</v>
      </c>
      <c r="G65" s="38">
        <f t="shared" si="1"/>
        <v>238</v>
      </c>
      <c r="H65" s="39" t="str">
        <f t="shared" si="2"/>
        <v>North Geelong</v>
      </c>
      <c r="I65" s="37">
        <f t="shared" si="3"/>
        <v>12.237762237762238</v>
      </c>
      <c r="J65" s="60"/>
      <c r="K65" s="60"/>
      <c r="L65" s="60"/>
      <c r="M65" s="60"/>
    </row>
    <row r="66" spans="2:13" x14ac:dyDescent="0.35">
      <c r="B66" s="41">
        <v>58</v>
      </c>
      <c r="C66" s="42" t="s">
        <v>245</v>
      </c>
      <c r="D66" s="51">
        <f>VLOOKUP($B66,'Suburbs Social H 2021'!$A$5:$PW$5312,'Metro Suburbs'!$Q$4)</f>
        <v>4.5774647887323949</v>
      </c>
      <c r="E66" s="62"/>
      <c r="F66" s="37">
        <f t="shared" si="0"/>
        <v>4.5832647887323947</v>
      </c>
      <c r="G66" s="38">
        <f t="shared" si="1"/>
        <v>403</v>
      </c>
      <c r="H66" s="39" t="str">
        <f t="shared" si="2"/>
        <v>Churchill</v>
      </c>
      <c r="I66" s="37">
        <f t="shared" si="3"/>
        <v>12.21814368117462</v>
      </c>
      <c r="J66" s="60"/>
      <c r="K66" s="60"/>
      <c r="L66" s="60"/>
      <c r="M66" s="60"/>
    </row>
    <row r="67" spans="2:13" x14ac:dyDescent="0.35">
      <c r="B67" s="41">
        <v>59</v>
      </c>
      <c r="C67" s="42" t="s">
        <v>551</v>
      </c>
      <c r="D67" s="51">
        <f>VLOOKUP($B67,'Suburbs Social H 2021'!$A$5:$PW$5312,'Metro Suburbs'!$Q$4)</f>
        <v>7.0559610705596105</v>
      </c>
      <c r="E67" s="62"/>
      <c r="F67" s="37">
        <f t="shared" si="0"/>
        <v>7.0618610705596101</v>
      </c>
      <c r="G67" s="38">
        <f t="shared" si="1"/>
        <v>243</v>
      </c>
      <c r="H67" s="39" t="str">
        <f t="shared" si="2"/>
        <v>Swan Hill</v>
      </c>
      <c r="I67" s="37">
        <f t="shared" si="3"/>
        <v>12.144168962350781</v>
      </c>
      <c r="J67" s="60"/>
      <c r="K67" s="60"/>
      <c r="L67" s="60"/>
      <c r="M67" s="60"/>
    </row>
    <row r="68" spans="2:13" x14ac:dyDescent="0.35">
      <c r="B68" s="41">
        <v>60</v>
      </c>
      <c r="C68" s="42" t="s">
        <v>246</v>
      </c>
      <c r="D68" s="51">
        <f>VLOOKUP($B68,'Suburbs Social H 2021'!$A$5:$PW$5312,'Metro Suburbs'!$Q$4)</f>
        <v>6.585207612456748</v>
      </c>
      <c r="E68" s="62"/>
      <c r="F68" s="37">
        <f t="shared" si="0"/>
        <v>6.5912076124567482</v>
      </c>
      <c r="G68" s="38">
        <f t="shared" si="1"/>
        <v>269</v>
      </c>
      <c r="H68" s="39" t="str">
        <f t="shared" si="2"/>
        <v>St Albans</v>
      </c>
      <c r="I68" s="37">
        <f t="shared" si="3"/>
        <v>12.107438016528924</v>
      </c>
      <c r="J68" s="60"/>
      <c r="K68" s="60"/>
      <c r="L68" s="60"/>
      <c r="M68" s="60"/>
    </row>
    <row r="69" spans="2:13" x14ac:dyDescent="0.35">
      <c r="B69" s="41">
        <v>61</v>
      </c>
      <c r="C69" s="42" t="s">
        <v>748</v>
      </c>
      <c r="D69" s="51">
        <f>VLOOKUP($B69,'Suburbs Social H 2021'!$A$5:$PW$5312,'Metro Suburbs'!$Q$4)</f>
        <v>9.6224523889074494</v>
      </c>
      <c r="E69" s="62"/>
      <c r="F69" s="37">
        <f t="shared" si="0"/>
        <v>9.6285523889074494</v>
      </c>
      <c r="G69" s="38">
        <f t="shared" si="1"/>
        <v>122</v>
      </c>
      <c r="H69" s="39" t="str">
        <f t="shared" si="2"/>
        <v>Footscray</v>
      </c>
      <c r="I69" s="37">
        <f t="shared" si="3"/>
        <v>12.096004363834719</v>
      </c>
      <c r="J69" s="60"/>
      <c r="K69" s="60"/>
      <c r="L69" s="60"/>
      <c r="M69" s="60"/>
    </row>
    <row r="70" spans="2:13" x14ac:dyDescent="0.35">
      <c r="B70" s="41">
        <v>62</v>
      </c>
      <c r="C70" s="42" t="s">
        <v>248</v>
      </c>
      <c r="D70" s="51">
        <f>VLOOKUP($B70,'Suburbs Social H 2021'!$A$5:$PW$5312,'Metro Suburbs'!$Q$4)</f>
        <v>6.9968902709906704</v>
      </c>
      <c r="E70" s="62"/>
      <c r="F70" s="37">
        <f t="shared" si="0"/>
        <v>7.0030902709906702</v>
      </c>
      <c r="G70" s="38">
        <f t="shared" si="1"/>
        <v>245</v>
      </c>
      <c r="H70" s="39" t="str">
        <f t="shared" si="2"/>
        <v>Mildura</v>
      </c>
      <c r="I70" s="37">
        <f t="shared" si="3"/>
        <v>11.964527280925898</v>
      </c>
      <c r="J70" s="60"/>
      <c r="K70" s="60"/>
      <c r="L70" s="60"/>
      <c r="M70" s="60"/>
    </row>
    <row r="71" spans="2:13" x14ac:dyDescent="0.35">
      <c r="B71" s="41">
        <v>63</v>
      </c>
      <c r="C71" s="42" t="s">
        <v>249</v>
      </c>
      <c r="D71" s="51">
        <f>VLOOKUP($B71,'Suburbs Social H 2021'!$A$5:$PW$5312,'Metro Suburbs'!$Q$4)</f>
        <v>7.387096774193548</v>
      </c>
      <c r="E71" s="62"/>
      <c r="F71" s="37">
        <f t="shared" si="0"/>
        <v>7.3933967741935485</v>
      </c>
      <c r="G71" s="38">
        <f t="shared" si="1"/>
        <v>222</v>
      </c>
      <c r="H71" s="39" t="str">
        <f t="shared" si="2"/>
        <v>Carlton North</v>
      </c>
      <c r="I71" s="37">
        <f t="shared" si="3"/>
        <v>11.949444657219455</v>
      </c>
      <c r="J71" s="60"/>
      <c r="K71" s="60"/>
      <c r="L71" s="60"/>
      <c r="M71" s="60"/>
    </row>
    <row r="72" spans="2:13" x14ac:dyDescent="0.35">
      <c r="B72" s="41">
        <v>64</v>
      </c>
      <c r="C72" s="42" t="s">
        <v>250</v>
      </c>
      <c r="D72" s="51">
        <f>VLOOKUP($B72,'Suburbs Social H 2021'!$A$5:$PW$5312,'Metro Suburbs'!$Q$4)</f>
        <v>23.585185185185185</v>
      </c>
      <c r="E72" s="62"/>
      <c r="F72" s="37">
        <f t="shared" si="0"/>
        <v>23.591585185185185</v>
      </c>
      <c r="G72" s="38">
        <f t="shared" si="1"/>
        <v>6</v>
      </c>
      <c r="H72" s="39" t="str">
        <f t="shared" si="2"/>
        <v>Dandenong</v>
      </c>
      <c r="I72" s="37">
        <f t="shared" si="3"/>
        <v>11.91511387163561</v>
      </c>
      <c r="J72" s="60"/>
      <c r="K72" s="60"/>
      <c r="L72" s="60"/>
      <c r="M72" s="60"/>
    </row>
    <row r="73" spans="2:13" x14ac:dyDescent="0.35">
      <c r="B73" s="41">
        <v>65</v>
      </c>
      <c r="C73" s="42" t="s">
        <v>552</v>
      </c>
      <c r="D73" s="51">
        <f>VLOOKUP($B73,'Suburbs Social H 2021'!$A$5:$PW$5312,'Metro Suburbs'!$Q$4)</f>
        <v>12.938596491228072</v>
      </c>
      <c r="E73" s="62"/>
      <c r="F73" s="37">
        <f t="shared" si="0"/>
        <v>12.945096491228073</v>
      </c>
      <c r="G73" s="38">
        <f t="shared" si="1"/>
        <v>46</v>
      </c>
      <c r="H73" s="39" t="str">
        <f t="shared" si="2"/>
        <v>Orbost</v>
      </c>
      <c r="I73" s="37">
        <f t="shared" si="3"/>
        <v>11.78310740354536</v>
      </c>
      <c r="J73" s="60"/>
      <c r="K73" s="60"/>
      <c r="L73" s="60"/>
      <c r="M73" s="60"/>
    </row>
    <row r="74" spans="2:13" x14ac:dyDescent="0.35">
      <c r="B74" s="41">
        <v>66</v>
      </c>
      <c r="C74" s="42" t="s">
        <v>251</v>
      </c>
      <c r="D74" s="51">
        <f>VLOOKUP($B74,'Suburbs Social H 2021'!$A$5:$PW$5312,'Metro Suburbs'!$Q$4)</f>
        <v>4.1471048513302033</v>
      </c>
      <c r="E74" s="62"/>
      <c r="F74" s="37">
        <f t="shared" ref="F74:F137" si="4">D74+0.0001*B74</f>
        <v>4.1537048513302031</v>
      </c>
      <c r="G74" s="38">
        <f t="shared" ref="G74:G137" si="5">RANK(F74,F$9:F$536)</f>
        <v>431</v>
      </c>
      <c r="H74" s="39" t="str">
        <f t="shared" ref="H74:H137" si="6">VLOOKUP(MATCH(B74,$G$9:$G$532,0),$B$9:$D$536,2)</f>
        <v>Cobden</v>
      </c>
      <c r="I74" s="37">
        <f t="shared" ref="I74:I137" si="7">VLOOKUP(MATCH(B74,$G$9:$G$5327,0),$B$9:$D$536,3)</f>
        <v>11.740331491712707</v>
      </c>
      <c r="J74" s="60"/>
      <c r="K74" s="60"/>
      <c r="L74" s="60"/>
      <c r="M74" s="60"/>
    </row>
    <row r="75" spans="2:13" x14ac:dyDescent="0.35">
      <c r="B75" s="41">
        <v>67</v>
      </c>
      <c r="C75" s="42" t="s">
        <v>749</v>
      </c>
      <c r="D75" s="51">
        <f>VLOOKUP($B75,'Suburbs Social H 2021'!$A$5:$PW$5312,'Metro Suburbs'!$Q$4)</f>
        <v>9.6188747731397459</v>
      </c>
      <c r="E75" s="62"/>
      <c r="F75" s="37">
        <f t="shared" si="4"/>
        <v>9.6255747731397463</v>
      </c>
      <c r="G75" s="38">
        <f t="shared" si="5"/>
        <v>123</v>
      </c>
      <c r="H75" s="39" t="str">
        <f t="shared" si="6"/>
        <v>Portland</v>
      </c>
      <c r="I75" s="37">
        <f t="shared" si="7"/>
        <v>11.662650602409638</v>
      </c>
      <c r="J75" s="60"/>
      <c r="K75" s="60"/>
      <c r="L75" s="60"/>
      <c r="M75" s="60"/>
    </row>
    <row r="76" spans="2:13" x14ac:dyDescent="0.35">
      <c r="B76" s="41">
        <v>68</v>
      </c>
      <c r="C76" s="42" t="s">
        <v>750</v>
      </c>
      <c r="D76" s="51">
        <f>VLOOKUP($B76,'Suburbs Social H 2021'!$A$5:$PW$5312,'Metro Suburbs'!$Q$4)</f>
        <v>4.0169604998884179</v>
      </c>
      <c r="E76" s="62"/>
      <c r="F76" s="37">
        <f t="shared" si="4"/>
        <v>4.023760499888418</v>
      </c>
      <c r="G76" s="38">
        <f t="shared" si="5"/>
        <v>446</v>
      </c>
      <c r="H76" s="39" t="str">
        <f t="shared" si="6"/>
        <v>East Bendigo</v>
      </c>
      <c r="I76" s="37">
        <f t="shared" si="7"/>
        <v>11.673553719008265</v>
      </c>
      <c r="J76" s="60"/>
      <c r="K76" s="60"/>
      <c r="L76" s="60"/>
      <c r="M76" s="60"/>
    </row>
    <row r="77" spans="2:13" x14ac:dyDescent="0.35">
      <c r="B77" s="41">
        <v>69</v>
      </c>
      <c r="C77" s="42" t="s">
        <v>253</v>
      </c>
      <c r="D77" s="51">
        <f>VLOOKUP($B77,'Suburbs Social H 2021'!$A$5:$PW$5312,'Metro Suburbs'!$Q$4)</f>
        <v>4.0234702430846605</v>
      </c>
      <c r="E77" s="62"/>
      <c r="F77" s="37">
        <f t="shared" si="4"/>
        <v>4.0303702430846604</v>
      </c>
      <c r="G77" s="38">
        <f t="shared" si="5"/>
        <v>444</v>
      </c>
      <c r="H77" s="39" t="str">
        <f t="shared" si="6"/>
        <v>Ballarat East</v>
      </c>
      <c r="I77" s="37">
        <f t="shared" si="7"/>
        <v>11.502347417840376</v>
      </c>
      <c r="J77" s="60"/>
      <c r="K77" s="60"/>
      <c r="L77" s="60"/>
      <c r="M77" s="60"/>
    </row>
    <row r="78" spans="2:13" x14ac:dyDescent="0.35">
      <c r="B78" s="41">
        <v>70</v>
      </c>
      <c r="C78" s="42" t="s">
        <v>554</v>
      </c>
      <c r="D78" s="51">
        <f>VLOOKUP($B78,'Suburbs Social H 2021'!$A$5:$PW$5312,'Metro Suburbs'!$Q$4)</f>
        <v>5.3142857142857141</v>
      </c>
      <c r="E78" s="62"/>
      <c r="F78" s="37">
        <f t="shared" si="4"/>
        <v>5.3212857142857137</v>
      </c>
      <c r="G78" s="38">
        <f t="shared" si="5"/>
        <v>354</v>
      </c>
      <c r="H78" s="39" t="str">
        <f t="shared" si="6"/>
        <v>Colac</v>
      </c>
      <c r="I78" s="37">
        <f t="shared" si="7"/>
        <v>11.492146596858639</v>
      </c>
      <c r="J78" s="60"/>
      <c r="K78" s="60"/>
      <c r="L78" s="60"/>
      <c r="M78" s="60"/>
    </row>
    <row r="79" spans="2:13" x14ac:dyDescent="0.35">
      <c r="B79" s="41">
        <v>71</v>
      </c>
      <c r="C79" s="42" t="s">
        <v>751</v>
      </c>
      <c r="D79" s="51">
        <f>VLOOKUP($B79,'Suburbs Social H 2021'!$A$5:$PW$5312,'Metro Suburbs'!$Q$4)</f>
        <v>20.719269994632313</v>
      </c>
      <c r="E79" s="62"/>
      <c r="F79" s="37">
        <f t="shared" si="4"/>
        <v>20.726369994632314</v>
      </c>
      <c r="G79" s="38">
        <f t="shared" si="5"/>
        <v>13</v>
      </c>
      <c r="H79" s="39" t="str">
        <f t="shared" si="6"/>
        <v>Echuca</v>
      </c>
      <c r="I79" s="37">
        <f t="shared" si="7"/>
        <v>11.455160744500846</v>
      </c>
      <c r="J79" s="60"/>
      <c r="K79" s="60"/>
      <c r="L79" s="60"/>
      <c r="M79" s="60"/>
    </row>
    <row r="80" spans="2:13" x14ac:dyDescent="0.35">
      <c r="B80" s="41">
        <v>72</v>
      </c>
      <c r="C80" s="42" t="s">
        <v>752</v>
      </c>
      <c r="D80" s="51">
        <f>VLOOKUP($B80,'Suburbs Social H 2021'!$A$5:$PW$5312,'Metro Suburbs'!$Q$4)</f>
        <v>4.1692026780279976</v>
      </c>
      <c r="E80" s="62"/>
      <c r="F80" s="37">
        <f t="shared" si="4"/>
        <v>4.1764026780279977</v>
      </c>
      <c r="G80" s="38">
        <f t="shared" si="5"/>
        <v>428</v>
      </c>
      <c r="H80" s="39" t="str">
        <f t="shared" si="6"/>
        <v>Bendigo</v>
      </c>
      <c r="I80" s="37">
        <f t="shared" si="7"/>
        <v>11.437648927720414</v>
      </c>
      <c r="J80" s="60"/>
      <c r="K80" s="60"/>
      <c r="L80" s="60"/>
      <c r="M80" s="60"/>
    </row>
    <row r="81" spans="2:13" x14ac:dyDescent="0.35">
      <c r="B81" s="41">
        <v>73</v>
      </c>
      <c r="C81" s="42" t="s">
        <v>753</v>
      </c>
      <c r="D81" s="51">
        <f>VLOOKUP($B81,'Suburbs Social H 2021'!$A$5:$PW$5312,'Metro Suburbs'!$Q$4)</f>
        <v>6.4748201438848918</v>
      </c>
      <c r="E81" s="62"/>
      <c r="F81" s="37">
        <f t="shared" si="4"/>
        <v>6.4821201438848917</v>
      </c>
      <c r="G81" s="38">
        <f t="shared" si="5"/>
        <v>280</v>
      </c>
      <c r="H81" s="39" t="str">
        <f t="shared" si="6"/>
        <v>Ashwood</v>
      </c>
      <c r="I81" s="37">
        <f t="shared" si="7"/>
        <v>11.411411411411411</v>
      </c>
      <c r="J81" s="60"/>
      <c r="K81" s="60"/>
      <c r="L81" s="60"/>
      <c r="M81" s="60"/>
    </row>
    <row r="82" spans="2:13" x14ac:dyDescent="0.35">
      <c r="B82" s="41">
        <v>74</v>
      </c>
      <c r="C82" s="42" t="s">
        <v>754</v>
      </c>
      <c r="D82" s="51">
        <f>VLOOKUP($B82,'Suburbs Social H 2021'!$A$5:$PW$5312,'Metro Suburbs'!$Q$4)</f>
        <v>6.8023255813953494</v>
      </c>
      <c r="E82" s="62"/>
      <c r="F82" s="37">
        <f t="shared" si="4"/>
        <v>6.809725581395349</v>
      </c>
      <c r="G82" s="38">
        <f t="shared" si="5"/>
        <v>261</v>
      </c>
      <c r="H82" s="39" t="str">
        <f t="shared" si="6"/>
        <v>Daylesford</v>
      </c>
      <c r="I82" s="37">
        <f t="shared" si="7"/>
        <v>11.351351351351353</v>
      </c>
      <c r="J82" s="60"/>
      <c r="K82" s="60"/>
      <c r="L82" s="60"/>
      <c r="M82" s="60"/>
    </row>
    <row r="83" spans="2:13" x14ac:dyDescent="0.35">
      <c r="B83" s="41">
        <v>75</v>
      </c>
      <c r="C83" s="42" t="s">
        <v>755</v>
      </c>
      <c r="D83" s="51">
        <f>VLOOKUP($B83,'Suburbs Social H 2021'!$A$5:$PW$5312,'Metro Suburbs'!$Q$4)</f>
        <v>9.5514799346286541</v>
      </c>
      <c r="E83" s="62"/>
      <c r="F83" s="37">
        <f t="shared" si="4"/>
        <v>9.5589799346286544</v>
      </c>
      <c r="G83" s="38">
        <f t="shared" si="5"/>
        <v>125</v>
      </c>
      <c r="H83" s="39" t="str">
        <f t="shared" si="6"/>
        <v>Chadstone</v>
      </c>
      <c r="I83" s="37">
        <f t="shared" si="7"/>
        <v>11.259382819015846</v>
      </c>
      <c r="J83" s="60"/>
      <c r="K83" s="60"/>
      <c r="L83" s="60"/>
      <c r="M83" s="60"/>
    </row>
    <row r="84" spans="2:13" x14ac:dyDescent="0.35">
      <c r="B84" s="41">
        <v>76</v>
      </c>
      <c r="C84" s="42" t="s">
        <v>258</v>
      </c>
      <c r="D84" s="51">
        <f>VLOOKUP($B84,'Suburbs Social H 2021'!$A$5:$PW$5312,'Metro Suburbs'!$Q$4)</f>
        <v>7.9042670445599121</v>
      </c>
      <c r="E84" s="62"/>
      <c r="F84" s="37">
        <f t="shared" si="4"/>
        <v>7.9118670445599122</v>
      </c>
      <c r="G84" s="38">
        <f t="shared" si="5"/>
        <v>202</v>
      </c>
      <c r="H84" s="39" t="str">
        <f t="shared" si="6"/>
        <v>Wonthaggi</v>
      </c>
      <c r="I84" s="37">
        <f t="shared" si="7"/>
        <v>11.206159110350727</v>
      </c>
      <c r="J84" s="60"/>
      <c r="K84" s="60"/>
      <c r="L84" s="60"/>
      <c r="M84" s="60"/>
    </row>
    <row r="85" spans="2:13" x14ac:dyDescent="0.35">
      <c r="B85" s="41">
        <v>77</v>
      </c>
      <c r="C85" s="42" t="s">
        <v>259</v>
      </c>
      <c r="D85" s="51">
        <f>VLOOKUP($B85,'Suburbs Social H 2021'!$A$5:$PW$5312,'Metro Suburbs'!$Q$4)</f>
        <v>8.2106541205038699</v>
      </c>
      <c r="E85" s="62"/>
      <c r="F85" s="37">
        <f t="shared" si="4"/>
        <v>8.2183541205038697</v>
      </c>
      <c r="G85" s="38">
        <f t="shared" si="5"/>
        <v>186</v>
      </c>
      <c r="H85" s="39" t="str">
        <f t="shared" si="6"/>
        <v>Nyah West</v>
      </c>
      <c r="I85" s="37">
        <f t="shared" si="7"/>
        <v>11.206896551724139</v>
      </c>
      <c r="J85" s="60"/>
      <c r="K85" s="60"/>
      <c r="L85" s="60"/>
      <c r="M85" s="60"/>
    </row>
    <row r="86" spans="2:13" x14ac:dyDescent="0.35">
      <c r="B86" s="41">
        <v>78</v>
      </c>
      <c r="C86" s="42" t="s">
        <v>556</v>
      </c>
      <c r="D86" s="51">
        <f>VLOOKUP($B86,'Suburbs Social H 2021'!$A$5:$PW$5312,'Metro Suburbs'!$Q$4)</f>
        <v>4.281345565749235</v>
      </c>
      <c r="E86" s="62"/>
      <c r="F86" s="37">
        <f t="shared" si="4"/>
        <v>4.2891455657492346</v>
      </c>
      <c r="G86" s="38">
        <f t="shared" si="5"/>
        <v>419</v>
      </c>
      <c r="H86" s="39" t="str">
        <f t="shared" si="6"/>
        <v>Wodonga</v>
      </c>
      <c r="I86" s="37">
        <f t="shared" si="7"/>
        <v>11.17297698589458</v>
      </c>
      <c r="J86" s="60"/>
      <c r="K86" s="60"/>
      <c r="L86" s="60"/>
      <c r="M86" s="60"/>
    </row>
    <row r="87" spans="2:13" x14ac:dyDescent="0.35">
      <c r="B87" s="41">
        <v>79</v>
      </c>
      <c r="C87" s="42" t="s">
        <v>260</v>
      </c>
      <c r="D87" s="51">
        <f>VLOOKUP($B87,'Suburbs Social H 2021'!$A$5:$PW$5312,'Metro Suburbs'!$Q$4)</f>
        <v>4.0995260663507107</v>
      </c>
      <c r="E87" s="62"/>
      <c r="F87" s="37">
        <f t="shared" si="4"/>
        <v>4.1074260663507109</v>
      </c>
      <c r="G87" s="38">
        <f t="shared" si="5"/>
        <v>436</v>
      </c>
      <c r="H87" s="39" t="str">
        <f t="shared" si="6"/>
        <v>South Yarra</v>
      </c>
      <c r="I87" s="37">
        <f t="shared" si="7"/>
        <v>11.146593673965937</v>
      </c>
      <c r="J87" s="60"/>
      <c r="K87" s="60"/>
      <c r="L87" s="60"/>
      <c r="M87" s="60"/>
    </row>
    <row r="88" spans="2:13" x14ac:dyDescent="0.35">
      <c r="B88" s="41">
        <v>80</v>
      </c>
      <c r="C88" s="42" t="s">
        <v>756</v>
      </c>
      <c r="D88" s="51">
        <f>VLOOKUP($B88,'Suburbs Social H 2021'!$A$5:$PW$5312,'Metro Suburbs'!$Q$4)</f>
        <v>5.5868733642037451</v>
      </c>
      <c r="E88" s="62"/>
      <c r="F88" s="37">
        <f t="shared" si="4"/>
        <v>5.5948733642037451</v>
      </c>
      <c r="G88" s="38">
        <f t="shared" si="5"/>
        <v>339</v>
      </c>
      <c r="H88" s="39" t="str">
        <f t="shared" si="6"/>
        <v>Eaglehawk</v>
      </c>
      <c r="I88" s="37">
        <f t="shared" si="7"/>
        <v>11.106346483704975</v>
      </c>
      <c r="J88" s="60"/>
      <c r="K88" s="60"/>
      <c r="L88" s="60"/>
      <c r="M88" s="60"/>
    </row>
    <row r="89" spans="2:13" x14ac:dyDescent="0.35">
      <c r="B89" s="41">
        <v>81</v>
      </c>
      <c r="C89" s="42" t="s">
        <v>262</v>
      </c>
      <c r="D89" s="51">
        <f>VLOOKUP($B89,'Suburbs Social H 2021'!$A$5:$PW$5312,'Metro Suburbs'!$Q$4)</f>
        <v>11.044776119402986</v>
      </c>
      <c r="E89" s="62"/>
      <c r="F89" s="37">
        <f t="shared" si="4"/>
        <v>11.052876119402987</v>
      </c>
      <c r="G89" s="38">
        <f t="shared" si="5"/>
        <v>85</v>
      </c>
      <c r="H89" s="39" t="str">
        <f t="shared" si="6"/>
        <v>Lockington</v>
      </c>
      <c r="I89" s="37">
        <f t="shared" si="7"/>
        <v>11.074918566775244</v>
      </c>
      <c r="J89" s="60"/>
      <c r="K89" s="60"/>
      <c r="L89" s="60"/>
      <c r="M89" s="60"/>
    </row>
    <row r="90" spans="2:13" x14ac:dyDescent="0.35">
      <c r="B90" s="41">
        <v>82</v>
      </c>
      <c r="C90" s="42" t="s">
        <v>263</v>
      </c>
      <c r="D90" s="51">
        <f>VLOOKUP($B90,'Suburbs Social H 2021'!$A$5:$PW$5312,'Metro Suburbs'!$Q$4)</f>
        <v>2.7042915931804821</v>
      </c>
      <c r="E90" s="62"/>
      <c r="F90" s="37">
        <f t="shared" si="4"/>
        <v>2.7124915931804821</v>
      </c>
      <c r="G90" s="38">
        <f t="shared" si="5"/>
        <v>512</v>
      </c>
      <c r="H90" s="39" t="str">
        <f t="shared" si="6"/>
        <v>Newborough</v>
      </c>
      <c r="I90" s="37">
        <f t="shared" si="7"/>
        <v>11.066324661048004</v>
      </c>
      <c r="J90" s="60"/>
      <c r="K90" s="60"/>
      <c r="L90" s="60"/>
      <c r="M90" s="60"/>
    </row>
    <row r="91" spans="2:13" x14ac:dyDescent="0.35">
      <c r="B91" s="41">
        <v>83</v>
      </c>
      <c r="C91" s="42" t="s">
        <v>757</v>
      </c>
      <c r="D91" s="51">
        <f>VLOOKUP($B91,'Suburbs Social H 2021'!$A$5:$PW$5312,'Metro Suburbs'!$Q$4)</f>
        <v>9.5061956722766787</v>
      </c>
      <c r="E91" s="62"/>
      <c r="F91" s="37">
        <f t="shared" si="4"/>
        <v>9.5144956722766789</v>
      </c>
      <c r="G91" s="38">
        <f t="shared" si="5"/>
        <v>128</v>
      </c>
      <c r="H91" s="39" t="str">
        <f t="shared" si="6"/>
        <v>Lakes Entrance</v>
      </c>
      <c r="I91" s="37">
        <f t="shared" si="7"/>
        <v>11.059262715818946</v>
      </c>
      <c r="J91" s="60"/>
      <c r="K91" s="60"/>
      <c r="L91" s="60"/>
      <c r="M91" s="60"/>
    </row>
    <row r="92" spans="2:13" x14ac:dyDescent="0.35">
      <c r="B92" s="41">
        <v>84</v>
      </c>
      <c r="C92" s="42" t="s">
        <v>265</v>
      </c>
      <c r="D92" s="51">
        <f>VLOOKUP($B92,'Suburbs Social H 2021'!$A$5:$PW$5312,'Metro Suburbs'!$Q$4)</f>
        <v>4.9899699097291874</v>
      </c>
      <c r="E92" s="62"/>
      <c r="F92" s="37">
        <f t="shared" si="4"/>
        <v>4.9983699097291874</v>
      </c>
      <c r="G92" s="38">
        <f t="shared" si="5"/>
        <v>376</v>
      </c>
      <c r="H92" s="39" t="str">
        <f t="shared" si="6"/>
        <v>Golden Square</v>
      </c>
      <c r="I92" s="37">
        <f t="shared" si="7"/>
        <v>11.057304277643262</v>
      </c>
      <c r="J92" s="60"/>
      <c r="K92" s="60"/>
      <c r="L92" s="60"/>
      <c r="M92" s="60"/>
    </row>
    <row r="93" spans="2:13" x14ac:dyDescent="0.35">
      <c r="B93" s="41">
        <v>85</v>
      </c>
      <c r="C93" s="42" t="s">
        <v>266</v>
      </c>
      <c r="D93" s="51">
        <f>VLOOKUP($B93,'Suburbs Social H 2021'!$A$5:$PW$5312,'Metro Suburbs'!$Q$4)</f>
        <v>3.5094066570188134</v>
      </c>
      <c r="E93" s="62"/>
      <c r="F93" s="37">
        <f t="shared" si="4"/>
        <v>3.5179066570188136</v>
      </c>
      <c r="G93" s="38">
        <f t="shared" si="5"/>
        <v>471</v>
      </c>
      <c r="H93" s="39" t="str">
        <f t="shared" si="6"/>
        <v>Burnley</v>
      </c>
      <c r="I93" s="37">
        <f t="shared" si="7"/>
        <v>11.044776119402986</v>
      </c>
      <c r="J93" s="60"/>
      <c r="K93" s="60"/>
      <c r="L93" s="60"/>
      <c r="M93" s="60"/>
    </row>
    <row r="94" spans="2:13" x14ac:dyDescent="0.35">
      <c r="B94" s="41">
        <v>86</v>
      </c>
      <c r="C94" s="42" t="s">
        <v>557</v>
      </c>
      <c r="D94" s="51">
        <f>VLOOKUP($B94,'Suburbs Social H 2021'!$A$5:$PW$5312,'Metro Suburbs'!$Q$4)</f>
        <v>15.530085959885387</v>
      </c>
      <c r="E94" s="62"/>
      <c r="F94" s="37">
        <f t="shared" si="4"/>
        <v>15.538685959885386</v>
      </c>
      <c r="G94" s="38">
        <f t="shared" si="5"/>
        <v>20</v>
      </c>
      <c r="H94" s="39" t="str">
        <f t="shared" si="6"/>
        <v>Maryborough</v>
      </c>
      <c r="I94" s="37">
        <f t="shared" si="7"/>
        <v>10.999441652707985</v>
      </c>
      <c r="J94" s="60"/>
      <c r="K94" s="60"/>
      <c r="L94" s="60"/>
      <c r="M94" s="60"/>
    </row>
    <row r="95" spans="2:13" x14ac:dyDescent="0.35">
      <c r="B95" s="41">
        <v>87</v>
      </c>
      <c r="C95" s="42" t="s">
        <v>758</v>
      </c>
      <c r="D95" s="51">
        <f>VLOOKUP($B95,'Suburbs Social H 2021'!$A$5:$PW$5312,'Metro Suburbs'!$Q$4)</f>
        <v>4.0767081534163072</v>
      </c>
      <c r="E95" s="62"/>
      <c r="F95" s="37">
        <f t="shared" si="4"/>
        <v>4.0854081534163074</v>
      </c>
      <c r="G95" s="38">
        <f t="shared" si="5"/>
        <v>438</v>
      </c>
      <c r="H95" s="39" t="str">
        <f t="shared" si="6"/>
        <v>Dunolly</v>
      </c>
      <c r="I95" s="37">
        <f t="shared" si="7"/>
        <v>10.981308411214954</v>
      </c>
      <c r="J95" s="60"/>
      <c r="K95" s="60"/>
      <c r="L95" s="60"/>
      <c r="M95" s="60"/>
    </row>
    <row r="96" spans="2:13" x14ac:dyDescent="0.35">
      <c r="B96" s="41">
        <v>88</v>
      </c>
      <c r="C96" s="42" t="s">
        <v>268</v>
      </c>
      <c r="D96" s="51">
        <f>VLOOKUP($B96,'Suburbs Social H 2021'!$A$5:$PW$5312,'Metro Suburbs'!$Q$4)</f>
        <v>6.2699936020473457</v>
      </c>
      <c r="E96" s="62"/>
      <c r="F96" s="37">
        <f t="shared" si="4"/>
        <v>6.2787936020473456</v>
      </c>
      <c r="G96" s="38">
        <f t="shared" si="5"/>
        <v>291</v>
      </c>
      <c r="H96" s="39" t="str">
        <f t="shared" si="6"/>
        <v>Ironbark</v>
      </c>
      <c r="I96" s="37">
        <f t="shared" si="7"/>
        <v>10.973084886128365</v>
      </c>
      <c r="J96" s="60"/>
      <c r="K96" s="60"/>
      <c r="L96" s="60"/>
      <c r="M96" s="60"/>
    </row>
    <row r="97" spans="2:13" x14ac:dyDescent="0.35">
      <c r="B97" s="41">
        <v>89</v>
      </c>
      <c r="C97" s="42" t="s">
        <v>558</v>
      </c>
      <c r="D97" s="51">
        <f>VLOOKUP($B97,'Suburbs Social H 2021'!$A$5:$PW$5312,'Metro Suburbs'!$Q$4)</f>
        <v>6.5110565110565108</v>
      </c>
      <c r="E97" s="62"/>
      <c r="F97" s="37">
        <f t="shared" si="4"/>
        <v>6.5199565110565105</v>
      </c>
      <c r="G97" s="38">
        <f t="shared" si="5"/>
        <v>275</v>
      </c>
      <c r="H97" s="39" t="str">
        <f t="shared" si="6"/>
        <v>Port Melbourne</v>
      </c>
      <c r="I97" s="37">
        <f t="shared" si="7"/>
        <v>10.907003444316878</v>
      </c>
      <c r="J97" s="60"/>
      <c r="K97" s="60"/>
      <c r="L97" s="60"/>
      <c r="M97" s="60"/>
    </row>
    <row r="98" spans="2:13" x14ac:dyDescent="0.35">
      <c r="B98" s="41">
        <v>90</v>
      </c>
      <c r="C98" s="42" t="s">
        <v>759</v>
      </c>
      <c r="D98" s="51">
        <f>VLOOKUP($B98,'Suburbs Social H 2021'!$A$5:$PW$5312,'Metro Suburbs'!$Q$4)</f>
        <v>8.2614942528735629</v>
      </c>
      <c r="E98" s="62"/>
      <c r="F98" s="37">
        <f t="shared" si="4"/>
        <v>8.2704942528735632</v>
      </c>
      <c r="G98" s="38">
        <f t="shared" si="5"/>
        <v>183</v>
      </c>
      <c r="H98" s="39" t="str">
        <f t="shared" si="6"/>
        <v>Clifton Hill</v>
      </c>
      <c r="I98" s="37">
        <f t="shared" si="7"/>
        <v>10.86874764949229</v>
      </c>
      <c r="J98" s="60"/>
      <c r="K98" s="60"/>
      <c r="L98" s="60"/>
      <c r="M98" s="60"/>
    </row>
    <row r="99" spans="2:13" x14ac:dyDescent="0.35">
      <c r="B99" s="41">
        <v>91</v>
      </c>
      <c r="C99" s="42" t="s">
        <v>560</v>
      </c>
      <c r="D99" s="51">
        <f>VLOOKUP($B99,'Suburbs Social H 2021'!$A$5:$PW$5312,'Metro Suburbs'!$Q$4)</f>
        <v>5.9606848446417251</v>
      </c>
      <c r="E99" s="62"/>
      <c r="F99" s="37">
        <f t="shared" si="4"/>
        <v>5.9697848446417252</v>
      </c>
      <c r="G99" s="38">
        <f t="shared" si="5"/>
        <v>317</v>
      </c>
      <c r="H99" s="39" t="str">
        <f t="shared" si="6"/>
        <v>West Wodonga</v>
      </c>
      <c r="I99" s="37">
        <f t="shared" si="7"/>
        <v>10.733646548608601</v>
      </c>
      <c r="J99" s="60"/>
      <c r="K99" s="60"/>
      <c r="L99" s="60"/>
      <c r="M99" s="60"/>
    </row>
    <row r="100" spans="2:13" x14ac:dyDescent="0.35">
      <c r="B100" s="41">
        <v>92</v>
      </c>
      <c r="C100" s="42" t="s">
        <v>561</v>
      </c>
      <c r="D100" s="51">
        <f>VLOOKUP($B100,'Suburbs Social H 2021'!$A$5:$PW$5312,'Metro Suburbs'!$Q$4)</f>
        <v>22.352941176470591</v>
      </c>
      <c r="E100" s="62"/>
      <c r="F100" s="37">
        <f t="shared" si="4"/>
        <v>22.36214117647059</v>
      </c>
      <c r="G100" s="38">
        <f t="shared" si="5"/>
        <v>8</v>
      </c>
      <c r="H100" s="39" t="str">
        <f t="shared" si="6"/>
        <v>Clayton</v>
      </c>
      <c r="I100" s="37">
        <f t="shared" si="7"/>
        <v>10.763144882149332</v>
      </c>
      <c r="J100" s="60"/>
      <c r="K100" s="60"/>
      <c r="L100" s="60"/>
      <c r="M100" s="60"/>
    </row>
    <row r="101" spans="2:13" x14ac:dyDescent="0.35">
      <c r="B101" s="41">
        <v>93</v>
      </c>
      <c r="C101" s="42" t="s">
        <v>760</v>
      </c>
      <c r="D101" s="51">
        <f>VLOOKUP($B101,'Suburbs Social H 2021'!$A$5:$PW$5312,'Metro Suburbs'!$Q$4)</f>
        <v>3.4396273737011827</v>
      </c>
      <c r="E101" s="62"/>
      <c r="F101" s="37">
        <f t="shared" si="4"/>
        <v>3.4489273737011827</v>
      </c>
      <c r="G101" s="38">
        <f t="shared" si="5"/>
        <v>473</v>
      </c>
      <c r="H101" s="39" t="str">
        <f t="shared" si="6"/>
        <v>St Kilda</v>
      </c>
      <c r="I101" s="37">
        <f t="shared" si="7"/>
        <v>10.729779234551238</v>
      </c>
      <c r="J101" s="60"/>
      <c r="K101" s="60"/>
      <c r="L101" s="60"/>
      <c r="M101" s="60"/>
    </row>
    <row r="102" spans="2:13" x14ac:dyDescent="0.35">
      <c r="B102" s="41">
        <v>94</v>
      </c>
      <c r="C102" s="42" t="s">
        <v>562</v>
      </c>
      <c r="D102" s="51">
        <f>VLOOKUP($B102,'Suburbs Social H 2021'!$A$5:$PW$5312,'Metro Suburbs'!$Q$4)</f>
        <v>5.4616384915474647</v>
      </c>
      <c r="E102" s="62"/>
      <c r="F102" s="37">
        <f t="shared" si="4"/>
        <v>5.471038491547465</v>
      </c>
      <c r="G102" s="38">
        <f t="shared" si="5"/>
        <v>345</v>
      </c>
      <c r="H102" s="39" t="str">
        <f t="shared" si="6"/>
        <v>Red Cliffs</v>
      </c>
      <c r="I102" s="37">
        <f t="shared" si="7"/>
        <v>10.732984293193718</v>
      </c>
      <c r="J102" s="60"/>
      <c r="K102" s="60"/>
      <c r="L102" s="60"/>
      <c r="M102" s="60"/>
    </row>
    <row r="103" spans="2:13" x14ac:dyDescent="0.35">
      <c r="B103" s="41">
        <v>95</v>
      </c>
      <c r="C103" s="42" t="s">
        <v>563</v>
      </c>
      <c r="D103" s="51">
        <f>VLOOKUP($B103,'Suburbs Social H 2021'!$A$5:$PW$5312,'Metro Suburbs'!$Q$4)</f>
        <v>8.6560364464692476</v>
      </c>
      <c r="E103" s="62"/>
      <c r="F103" s="37">
        <f t="shared" si="4"/>
        <v>8.6655364464692468</v>
      </c>
      <c r="G103" s="38">
        <f t="shared" si="5"/>
        <v>162</v>
      </c>
      <c r="H103" s="39" t="str">
        <f t="shared" si="6"/>
        <v>Merbein</v>
      </c>
      <c r="I103" s="37">
        <f t="shared" si="7"/>
        <v>10.588235294117647</v>
      </c>
      <c r="J103" s="60"/>
      <c r="K103" s="60"/>
      <c r="L103" s="60"/>
      <c r="M103" s="60"/>
    </row>
    <row r="104" spans="2:13" x14ac:dyDescent="0.35">
      <c r="B104" s="41">
        <v>96</v>
      </c>
      <c r="C104" s="42" t="s">
        <v>761</v>
      </c>
      <c r="D104" s="51">
        <f>VLOOKUP($B104,'Suburbs Social H 2021'!$A$5:$PW$5312,'Metro Suburbs'!$Q$4)</f>
        <v>18.247229817239891</v>
      </c>
      <c r="E104" s="62"/>
      <c r="F104" s="37">
        <f t="shared" si="4"/>
        <v>18.25682981723989</v>
      </c>
      <c r="G104" s="38">
        <f t="shared" si="5"/>
        <v>16</v>
      </c>
      <c r="H104" s="39" t="str">
        <f t="shared" si="6"/>
        <v>Kangaroo Flat</v>
      </c>
      <c r="I104" s="37">
        <f t="shared" si="7"/>
        <v>10.580279232111693</v>
      </c>
      <c r="J104" s="60"/>
      <c r="K104" s="60"/>
      <c r="L104" s="60"/>
      <c r="M104" s="60"/>
    </row>
    <row r="105" spans="2:13" x14ac:dyDescent="0.35">
      <c r="B105" s="41">
        <v>97</v>
      </c>
      <c r="C105" s="42" t="s">
        <v>271</v>
      </c>
      <c r="D105" s="51">
        <f>VLOOKUP($B105,'Suburbs Social H 2021'!$A$5:$PW$5312,'Metro Suburbs'!$Q$4)</f>
        <v>11.949444657219455</v>
      </c>
      <c r="E105" s="62"/>
      <c r="F105" s="37">
        <f t="shared" si="4"/>
        <v>11.959144657219456</v>
      </c>
      <c r="G105" s="38">
        <f t="shared" si="5"/>
        <v>63</v>
      </c>
      <c r="H105" s="39" t="str">
        <f t="shared" si="6"/>
        <v>Edenhope</v>
      </c>
      <c r="I105" s="37">
        <f t="shared" si="7"/>
        <v>10.579345088161208</v>
      </c>
      <c r="J105" s="60"/>
      <c r="K105" s="60"/>
      <c r="L105" s="60"/>
      <c r="M105" s="60"/>
    </row>
    <row r="106" spans="2:13" x14ac:dyDescent="0.35">
      <c r="B106" s="41">
        <v>98</v>
      </c>
      <c r="C106" s="42" t="s">
        <v>272</v>
      </c>
      <c r="D106" s="51">
        <f>VLOOKUP($B106,'Suburbs Social H 2021'!$A$5:$PW$5312,'Metro Suburbs'!$Q$4)</f>
        <v>6.3604696168236359</v>
      </c>
      <c r="E106" s="62"/>
      <c r="F106" s="37">
        <f t="shared" si="4"/>
        <v>6.3702696168236361</v>
      </c>
      <c r="G106" s="38">
        <f t="shared" si="5"/>
        <v>286</v>
      </c>
      <c r="H106" s="39" t="str">
        <f t="shared" si="6"/>
        <v>Noble Park</v>
      </c>
      <c r="I106" s="37">
        <f t="shared" si="7"/>
        <v>10.539798719121682</v>
      </c>
      <c r="J106" s="60"/>
      <c r="K106" s="60"/>
      <c r="L106" s="60"/>
      <c r="M106" s="60"/>
    </row>
    <row r="107" spans="2:13" x14ac:dyDescent="0.35">
      <c r="B107" s="41">
        <v>99</v>
      </c>
      <c r="C107" s="42" t="s">
        <v>273</v>
      </c>
      <c r="D107" s="51">
        <f>VLOOKUP($B107,'Suburbs Social H 2021'!$A$5:$PW$5312,'Metro Suburbs'!$Q$4)</f>
        <v>3.2544378698224854</v>
      </c>
      <c r="E107" s="62"/>
      <c r="F107" s="37">
        <f t="shared" si="4"/>
        <v>3.2643378698224854</v>
      </c>
      <c r="G107" s="38">
        <f t="shared" si="5"/>
        <v>486</v>
      </c>
      <c r="H107" s="39" t="str">
        <f t="shared" si="6"/>
        <v>Jacana</v>
      </c>
      <c r="I107" s="37">
        <f t="shared" si="7"/>
        <v>10.476190476190476</v>
      </c>
      <c r="J107" s="60"/>
      <c r="K107" s="60"/>
      <c r="L107" s="60"/>
      <c r="M107" s="60"/>
    </row>
    <row r="108" spans="2:13" x14ac:dyDescent="0.35">
      <c r="B108" s="41">
        <v>100</v>
      </c>
      <c r="C108" s="42" t="s">
        <v>274</v>
      </c>
      <c r="D108" s="51">
        <f>VLOOKUP($B108,'Suburbs Social H 2021'!$A$5:$PW$5312,'Metro Suburbs'!$Q$4)</f>
        <v>7.2747621712367092</v>
      </c>
      <c r="E108" s="62"/>
      <c r="F108" s="37">
        <f t="shared" si="4"/>
        <v>7.284762171236709</v>
      </c>
      <c r="G108" s="38">
        <f t="shared" si="5"/>
        <v>227</v>
      </c>
      <c r="H108" s="39" t="str">
        <f t="shared" si="6"/>
        <v>Mooroopna</v>
      </c>
      <c r="I108" s="37">
        <f t="shared" si="7"/>
        <v>10.466193269527633</v>
      </c>
      <c r="J108" s="60"/>
      <c r="K108" s="60"/>
      <c r="L108" s="60"/>
      <c r="M108" s="60"/>
    </row>
    <row r="109" spans="2:13" x14ac:dyDescent="0.35">
      <c r="B109" s="41">
        <v>101</v>
      </c>
      <c r="C109" s="42" t="s">
        <v>275</v>
      </c>
      <c r="D109" s="51">
        <f>VLOOKUP($B109,'Suburbs Social H 2021'!$A$5:$PW$5312,'Metro Suburbs'!$Q$4)</f>
        <v>5.4372947330008508</v>
      </c>
      <c r="E109" s="62"/>
      <c r="F109" s="37">
        <f t="shared" si="4"/>
        <v>5.4473947330008512</v>
      </c>
      <c r="G109" s="38">
        <f t="shared" si="5"/>
        <v>347</v>
      </c>
      <c r="H109" s="39" t="str">
        <f t="shared" si="6"/>
        <v>Flora Hill</v>
      </c>
      <c r="I109" s="37">
        <f t="shared" si="7"/>
        <v>10.32298923369221</v>
      </c>
      <c r="J109" s="60"/>
      <c r="K109" s="60"/>
      <c r="L109" s="60"/>
      <c r="M109" s="60"/>
    </row>
    <row r="110" spans="2:13" x14ac:dyDescent="0.35">
      <c r="B110" s="41">
        <v>102</v>
      </c>
      <c r="C110" s="42" t="s">
        <v>564</v>
      </c>
      <c r="D110" s="51">
        <f>VLOOKUP($B110,'Suburbs Social H 2021'!$A$5:$PW$5312,'Metro Suburbs'!$Q$4)</f>
        <v>10.031645569620252</v>
      </c>
      <c r="E110" s="62"/>
      <c r="F110" s="37">
        <f t="shared" si="4"/>
        <v>10.041845569620252</v>
      </c>
      <c r="G110" s="38">
        <f t="shared" si="5"/>
        <v>113</v>
      </c>
      <c r="H110" s="39" t="str">
        <f t="shared" si="6"/>
        <v>Cobram</v>
      </c>
      <c r="I110" s="37">
        <f t="shared" si="7"/>
        <v>10.304731355252606</v>
      </c>
      <c r="J110" s="60"/>
      <c r="K110" s="60"/>
      <c r="L110" s="60"/>
      <c r="M110" s="60"/>
    </row>
    <row r="111" spans="2:13" x14ac:dyDescent="0.35">
      <c r="B111" s="41">
        <v>103</v>
      </c>
      <c r="C111" s="42" t="s">
        <v>276</v>
      </c>
      <c r="D111" s="51">
        <f>VLOOKUP($B111,'Suburbs Social H 2021'!$A$5:$PW$5312,'Metro Suburbs'!$Q$4)</f>
        <v>6.0763071125765427</v>
      </c>
      <c r="E111" s="62"/>
      <c r="F111" s="37">
        <f t="shared" si="4"/>
        <v>6.0866071125765426</v>
      </c>
      <c r="G111" s="38">
        <f t="shared" si="5"/>
        <v>308</v>
      </c>
      <c r="H111" s="39" t="str">
        <f t="shared" si="6"/>
        <v>Morwell</v>
      </c>
      <c r="I111" s="37">
        <f t="shared" si="7"/>
        <v>10.247411826636252</v>
      </c>
      <c r="J111" s="60"/>
      <c r="K111" s="60"/>
      <c r="L111" s="60"/>
      <c r="M111" s="60"/>
    </row>
    <row r="112" spans="2:13" x14ac:dyDescent="0.35">
      <c r="B112" s="41">
        <v>104</v>
      </c>
      <c r="C112" s="42" t="s">
        <v>277</v>
      </c>
      <c r="D112" s="51">
        <f>VLOOKUP($B112,'Suburbs Social H 2021'!$A$5:$PW$5312,'Metro Suburbs'!$Q$4)</f>
        <v>8.1705150976909415</v>
      </c>
      <c r="E112" s="62"/>
      <c r="F112" s="37">
        <f t="shared" si="4"/>
        <v>8.1809150976909422</v>
      </c>
      <c r="G112" s="38">
        <f t="shared" si="5"/>
        <v>193</v>
      </c>
      <c r="H112" s="39" t="str">
        <f t="shared" si="6"/>
        <v>Warrnambool</v>
      </c>
      <c r="I112" s="37">
        <f t="shared" si="7"/>
        <v>10.146543485186365</v>
      </c>
      <c r="J112" s="60"/>
      <c r="K112" s="60"/>
      <c r="L112" s="60"/>
      <c r="M112" s="60"/>
    </row>
    <row r="113" spans="2:13" x14ac:dyDescent="0.35">
      <c r="B113" s="41">
        <v>105</v>
      </c>
      <c r="C113" s="42" t="s">
        <v>278</v>
      </c>
      <c r="D113" s="51">
        <f>VLOOKUP($B113,'Suburbs Social H 2021'!$A$5:$PW$5312,'Metro Suburbs'!$Q$4)</f>
        <v>6.2007434944237918</v>
      </c>
      <c r="E113" s="62"/>
      <c r="F113" s="37">
        <f t="shared" si="4"/>
        <v>6.2112434944237922</v>
      </c>
      <c r="G113" s="38">
        <f t="shared" si="5"/>
        <v>298</v>
      </c>
      <c r="H113" s="39" t="str">
        <f t="shared" si="6"/>
        <v>Wangaratta</v>
      </c>
      <c r="I113" s="37">
        <f t="shared" si="7"/>
        <v>10.117035110533159</v>
      </c>
      <c r="J113" s="60"/>
      <c r="K113" s="60"/>
      <c r="L113" s="60"/>
      <c r="M113" s="60"/>
    </row>
    <row r="114" spans="2:13" x14ac:dyDescent="0.35">
      <c r="B114" s="41">
        <v>106</v>
      </c>
      <c r="C114" s="42" t="s">
        <v>279</v>
      </c>
      <c r="D114" s="51">
        <f>VLOOKUP($B114,'Suburbs Social H 2021'!$A$5:$PW$5312,'Metro Suburbs'!$Q$4)</f>
        <v>5.5881713415959986</v>
      </c>
      <c r="E114" s="62"/>
      <c r="F114" s="37">
        <f t="shared" si="4"/>
        <v>5.5987713415959988</v>
      </c>
      <c r="G114" s="38">
        <f t="shared" si="5"/>
        <v>338</v>
      </c>
      <c r="H114" s="39" t="str">
        <f t="shared" si="6"/>
        <v>Westmeadows</v>
      </c>
      <c r="I114" s="37">
        <f t="shared" si="7"/>
        <v>10.112829084830755</v>
      </c>
      <c r="J114" s="60"/>
      <c r="K114" s="60"/>
      <c r="L114" s="60"/>
      <c r="M114" s="60"/>
    </row>
    <row r="115" spans="2:13" x14ac:dyDescent="0.35">
      <c r="B115" s="41">
        <v>107</v>
      </c>
      <c r="C115" s="42" t="s">
        <v>280</v>
      </c>
      <c r="D115" s="51">
        <f>VLOOKUP($B115,'Suburbs Social H 2021'!$A$5:$PW$5312,'Metro Suburbs'!$Q$4)</f>
        <v>11.259382819015846</v>
      </c>
      <c r="E115" s="62"/>
      <c r="F115" s="37">
        <f t="shared" si="4"/>
        <v>11.270082819015846</v>
      </c>
      <c r="G115" s="38">
        <f t="shared" si="5"/>
        <v>75</v>
      </c>
      <c r="H115" s="39" t="str">
        <f t="shared" si="6"/>
        <v>Ballarat North</v>
      </c>
      <c r="I115" s="37">
        <f t="shared" si="7"/>
        <v>10.155799192152337</v>
      </c>
      <c r="J115" s="60"/>
      <c r="K115" s="60"/>
      <c r="L115" s="60"/>
      <c r="M115" s="60"/>
    </row>
    <row r="116" spans="2:13" x14ac:dyDescent="0.35">
      <c r="B116" s="41">
        <v>108</v>
      </c>
      <c r="C116" s="42" t="s">
        <v>762</v>
      </c>
      <c r="D116" s="51">
        <f>VLOOKUP($B116,'Suburbs Social H 2021'!$A$5:$PW$5312,'Metro Suburbs'!$Q$4)</f>
        <v>6.8522483940042829</v>
      </c>
      <c r="E116" s="62"/>
      <c r="F116" s="37">
        <f t="shared" si="4"/>
        <v>6.8630483940042826</v>
      </c>
      <c r="G116" s="38">
        <f t="shared" si="5"/>
        <v>260</v>
      </c>
      <c r="H116" s="39" t="str">
        <f t="shared" si="6"/>
        <v>Laverton</v>
      </c>
      <c r="I116" s="37">
        <f t="shared" si="7"/>
        <v>10.122878876535985</v>
      </c>
      <c r="J116" s="60"/>
      <c r="K116" s="60"/>
      <c r="L116" s="60"/>
      <c r="M116" s="60"/>
    </row>
    <row r="117" spans="2:13" x14ac:dyDescent="0.35">
      <c r="B117" s="41">
        <v>109</v>
      </c>
      <c r="C117" s="42" t="s">
        <v>281</v>
      </c>
      <c r="D117" s="51">
        <f>VLOOKUP($B117,'Suburbs Social H 2021'!$A$5:$PW$5312,'Metro Suburbs'!$Q$4)</f>
        <v>6.9148936170212769</v>
      </c>
      <c r="E117" s="62"/>
      <c r="F117" s="37">
        <f t="shared" si="4"/>
        <v>6.9257936170212773</v>
      </c>
      <c r="G117" s="38">
        <f t="shared" si="5"/>
        <v>252</v>
      </c>
      <c r="H117" s="39" t="str">
        <f t="shared" si="6"/>
        <v>Sunshine North</v>
      </c>
      <c r="I117" s="37">
        <f t="shared" si="7"/>
        <v>10.099685204616998</v>
      </c>
      <c r="J117" s="60"/>
      <c r="K117" s="60"/>
      <c r="L117" s="60"/>
      <c r="M117" s="60"/>
    </row>
    <row r="118" spans="2:13" x14ac:dyDescent="0.35">
      <c r="B118" s="41">
        <v>110</v>
      </c>
      <c r="C118" s="42" t="s">
        <v>282</v>
      </c>
      <c r="D118" s="51">
        <f>VLOOKUP($B118,'Suburbs Social H 2021'!$A$5:$PW$5312,'Metro Suburbs'!$Q$4)</f>
        <v>4.0444893832153692</v>
      </c>
      <c r="E118" s="62"/>
      <c r="F118" s="37">
        <f t="shared" si="4"/>
        <v>4.0554893832153693</v>
      </c>
      <c r="G118" s="38">
        <f t="shared" si="5"/>
        <v>440</v>
      </c>
      <c r="H118" s="39" t="str">
        <f t="shared" si="6"/>
        <v>Ashburton</v>
      </c>
      <c r="I118" s="37">
        <f t="shared" si="7"/>
        <v>10.134128166915051</v>
      </c>
      <c r="J118" s="60"/>
      <c r="K118" s="60"/>
      <c r="L118" s="60"/>
      <c r="M118" s="60"/>
    </row>
    <row r="119" spans="2:13" x14ac:dyDescent="0.35">
      <c r="B119" s="41">
        <v>111</v>
      </c>
      <c r="C119" s="42" t="s">
        <v>763</v>
      </c>
      <c r="D119" s="51">
        <f>VLOOKUP($B119,'Suburbs Social H 2021'!$A$5:$PW$5312,'Metro Suburbs'!$Q$4)</f>
        <v>5.0399573787959513</v>
      </c>
      <c r="E119" s="62"/>
      <c r="F119" s="37">
        <f t="shared" si="4"/>
        <v>5.0510573787959512</v>
      </c>
      <c r="G119" s="38">
        <f t="shared" si="5"/>
        <v>372</v>
      </c>
      <c r="H119" s="39" t="str">
        <f t="shared" si="6"/>
        <v>Birchip</v>
      </c>
      <c r="I119" s="37">
        <f t="shared" si="7"/>
        <v>10.071942446043165</v>
      </c>
      <c r="J119" s="60"/>
      <c r="K119" s="60"/>
      <c r="L119" s="60"/>
      <c r="M119" s="60"/>
    </row>
    <row r="120" spans="2:13" x14ac:dyDescent="0.35">
      <c r="B120" s="41">
        <v>112</v>
      </c>
      <c r="C120" s="42" t="s">
        <v>284</v>
      </c>
      <c r="D120" s="51">
        <f>VLOOKUP($B120,'Suburbs Social H 2021'!$A$5:$PW$5312,'Metro Suburbs'!$Q$4)</f>
        <v>3.3877349159248267</v>
      </c>
      <c r="E120" s="62"/>
      <c r="F120" s="37">
        <f t="shared" si="4"/>
        <v>3.3989349159248268</v>
      </c>
      <c r="G120" s="38">
        <f t="shared" si="5"/>
        <v>477</v>
      </c>
      <c r="H120" s="39" t="str">
        <f t="shared" si="6"/>
        <v>Bandiana</v>
      </c>
      <c r="I120" s="37">
        <f t="shared" si="7"/>
        <v>10.05586592178771</v>
      </c>
      <c r="J120" s="60"/>
      <c r="K120" s="60"/>
      <c r="L120" s="60"/>
      <c r="M120" s="60"/>
    </row>
    <row r="121" spans="2:13" x14ac:dyDescent="0.35">
      <c r="B121" s="41">
        <v>113</v>
      </c>
      <c r="C121" s="42" t="s">
        <v>764</v>
      </c>
      <c r="D121" s="51">
        <f>VLOOKUP($B121,'Suburbs Social H 2021'!$A$5:$PW$5312,'Metro Suburbs'!$Q$4)</f>
        <v>12.21814368117462</v>
      </c>
      <c r="E121" s="62"/>
      <c r="F121" s="37">
        <f t="shared" si="4"/>
        <v>12.229443681174621</v>
      </c>
      <c r="G121" s="38">
        <f t="shared" si="5"/>
        <v>58</v>
      </c>
      <c r="H121" s="39" t="str">
        <f t="shared" si="6"/>
        <v>Castlemaine</v>
      </c>
      <c r="I121" s="37">
        <f t="shared" si="7"/>
        <v>10.031645569620252</v>
      </c>
      <c r="J121" s="60"/>
      <c r="K121" s="60"/>
      <c r="L121" s="60"/>
      <c r="M121" s="60"/>
    </row>
    <row r="122" spans="2:13" x14ac:dyDescent="0.35">
      <c r="B122" s="41">
        <v>114</v>
      </c>
      <c r="C122" s="42" t="s">
        <v>285</v>
      </c>
      <c r="D122" s="51">
        <f>VLOOKUP($B122,'Suburbs Social H 2021'!$A$5:$PW$5312,'Metro Suburbs'!$Q$4)</f>
        <v>7.7742699289660617</v>
      </c>
      <c r="E122" s="62"/>
      <c r="F122" s="37">
        <f t="shared" si="4"/>
        <v>7.7856699289660618</v>
      </c>
      <c r="G122" s="38">
        <f t="shared" si="5"/>
        <v>207</v>
      </c>
      <c r="H122" s="39" t="str">
        <f t="shared" si="6"/>
        <v>Elmore</v>
      </c>
      <c r="I122" s="37">
        <f t="shared" si="7"/>
        <v>10</v>
      </c>
      <c r="J122" s="60"/>
      <c r="K122" s="60"/>
      <c r="L122" s="60"/>
      <c r="M122" s="60"/>
    </row>
    <row r="123" spans="2:13" x14ac:dyDescent="0.35">
      <c r="B123" s="41">
        <v>115</v>
      </c>
      <c r="C123" s="42" t="s">
        <v>286</v>
      </c>
      <c r="D123" s="51">
        <f>VLOOKUP($B123,'Suburbs Social H 2021'!$A$5:$PW$5312,'Metro Suburbs'!$Q$4)</f>
        <v>10.763144882149332</v>
      </c>
      <c r="E123" s="62"/>
      <c r="F123" s="37">
        <f t="shared" si="4"/>
        <v>10.774644882149332</v>
      </c>
      <c r="G123" s="38">
        <f t="shared" si="5"/>
        <v>92</v>
      </c>
      <c r="H123" s="39" t="str">
        <f t="shared" si="6"/>
        <v>Kings Park</v>
      </c>
      <c r="I123" s="37">
        <f t="shared" si="7"/>
        <v>9.964966913195795</v>
      </c>
      <c r="J123" s="60"/>
      <c r="K123" s="60"/>
      <c r="L123" s="60"/>
      <c r="M123" s="60"/>
    </row>
    <row r="124" spans="2:13" x14ac:dyDescent="0.35">
      <c r="B124" s="41">
        <v>116</v>
      </c>
      <c r="C124" s="42" t="s">
        <v>287</v>
      </c>
      <c r="D124" s="51">
        <f>VLOOKUP($B124,'Suburbs Social H 2021'!$A$5:$PW$5312,'Metro Suburbs'!$Q$4)</f>
        <v>7.2638712409995767</v>
      </c>
      <c r="E124" s="62"/>
      <c r="F124" s="37">
        <f t="shared" si="4"/>
        <v>7.2754712409995763</v>
      </c>
      <c r="G124" s="38">
        <f t="shared" si="5"/>
        <v>229</v>
      </c>
      <c r="H124" s="39" t="str">
        <f t="shared" si="6"/>
        <v>White Hills</v>
      </c>
      <c r="I124" s="37">
        <f t="shared" si="7"/>
        <v>9.9184782608695645</v>
      </c>
      <c r="J124" s="60"/>
      <c r="K124" s="60"/>
      <c r="L124" s="60"/>
      <c r="M124" s="60"/>
    </row>
    <row r="125" spans="2:13" x14ac:dyDescent="0.35">
      <c r="B125" s="41">
        <v>117</v>
      </c>
      <c r="C125" s="42" t="s">
        <v>288</v>
      </c>
      <c r="D125" s="51">
        <f>VLOOKUP($B125,'Suburbs Social H 2021'!$A$5:$PW$5312,'Metro Suburbs'!$Q$4)</f>
        <v>10.86874764949229</v>
      </c>
      <c r="E125" s="62"/>
      <c r="F125" s="37">
        <f t="shared" si="4"/>
        <v>10.880447649492289</v>
      </c>
      <c r="G125" s="38">
        <f t="shared" si="5"/>
        <v>90</v>
      </c>
      <c r="H125" s="39" t="str">
        <f t="shared" si="6"/>
        <v>Kingsbury</v>
      </c>
      <c r="I125" s="37">
        <f t="shared" si="7"/>
        <v>9.8859315589353614</v>
      </c>
      <c r="J125" s="60"/>
      <c r="K125" s="60"/>
      <c r="L125" s="60"/>
      <c r="M125" s="60"/>
    </row>
    <row r="126" spans="2:13" x14ac:dyDescent="0.35">
      <c r="B126" s="41">
        <v>118</v>
      </c>
      <c r="C126" s="42" t="s">
        <v>567</v>
      </c>
      <c r="D126" s="51">
        <f>VLOOKUP($B126,'Suburbs Social H 2021'!$A$5:$PW$5312,'Metro Suburbs'!$Q$4)</f>
        <v>3.8595381208478328</v>
      </c>
      <c r="E126" s="62"/>
      <c r="F126" s="37">
        <f t="shared" si="4"/>
        <v>3.8713381208478328</v>
      </c>
      <c r="G126" s="38">
        <f t="shared" si="5"/>
        <v>453</v>
      </c>
      <c r="H126" s="39" t="str">
        <f t="shared" si="6"/>
        <v>Preston</v>
      </c>
      <c r="I126" s="37">
        <f t="shared" si="7"/>
        <v>9.8156342182890857</v>
      </c>
      <c r="J126" s="60"/>
      <c r="K126" s="60"/>
      <c r="L126" s="60"/>
      <c r="M126" s="60"/>
    </row>
    <row r="127" spans="2:13" x14ac:dyDescent="0.35">
      <c r="B127" s="41">
        <v>119</v>
      </c>
      <c r="C127" s="42" t="s">
        <v>765</v>
      </c>
      <c r="D127" s="51">
        <f>VLOOKUP($B127,'Suburbs Social H 2021'!$A$5:$PW$5312,'Metro Suburbs'!$Q$4)</f>
        <v>6.2893081761006293</v>
      </c>
      <c r="E127" s="62"/>
      <c r="F127" s="37">
        <f t="shared" si="4"/>
        <v>6.3012081761006291</v>
      </c>
      <c r="G127" s="38">
        <f t="shared" si="5"/>
        <v>290</v>
      </c>
      <c r="H127" s="39" t="str">
        <f t="shared" si="6"/>
        <v>Lorne</v>
      </c>
      <c r="I127" s="37">
        <f t="shared" si="7"/>
        <v>9.8070739549839239</v>
      </c>
      <c r="J127" s="60"/>
      <c r="K127" s="60"/>
      <c r="L127" s="60"/>
      <c r="M127" s="60"/>
    </row>
    <row r="128" spans="2:13" x14ac:dyDescent="0.35">
      <c r="B128" s="41">
        <v>120</v>
      </c>
      <c r="C128" s="42" t="s">
        <v>289</v>
      </c>
      <c r="D128" s="51">
        <f>VLOOKUP($B128,'Suburbs Social H 2021'!$A$5:$PW$5312,'Metro Suburbs'!$Q$4)</f>
        <v>2.0170423902491641</v>
      </c>
      <c r="E128" s="62"/>
      <c r="F128" s="37">
        <f t="shared" si="4"/>
        <v>2.0290423902491641</v>
      </c>
      <c r="G128" s="38">
        <f t="shared" si="5"/>
        <v>526</v>
      </c>
      <c r="H128" s="39" t="str">
        <f t="shared" si="6"/>
        <v>Tallangatta</v>
      </c>
      <c r="I128" s="37">
        <f t="shared" si="7"/>
        <v>9.7777777777777786</v>
      </c>
      <c r="J128" s="60"/>
      <c r="K128" s="60"/>
      <c r="L128" s="60"/>
      <c r="M128" s="60"/>
    </row>
    <row r="129" spans="2:13" x14ac:dyDescent="0.35">
      <c r="B129" s="41">
        <v>121</v>
      </c>
      <c r="C129" s="42" t="s">
        <v>569</v>
      </c>
      <c r="D129" s="51">
        <f>VLOOKUP($B129,'Suburbs Social H 2021'!$A$5:$PW$5312,'Metro Suburbs'!$Q$4)</f>
        <v>11.740331491712707</v>
      </c>
      <c r="E129" s="62"/>
      <c r="F129" s="37">
        <f t="shared" si="4"/>
        <v>11.752431491712708</v>
      </c>
      <c r="G129" s="38">
        <f t="shared" si="5"/>
        <v>66</v>
      </c>
      <c r="H129" s="39" t="str">
        <f t="shared" si="6"/>
        <v>Hamilton</v>
      </c>
      <c r="I129" s="37">
        <f t="shared" si="7"/>
        <v>9.6215966774342405</v>
      </c>
      <c r="J129" s="60"/>
      <c r="K129" s="60"/>
      <c r="L129" s="60"/>
      <c r="M129" s="60"/>
    </row>
    <row r="130" spans="2:13" x14ac:dyDescent="0.35">
      <c r="B130" s="41">
        <v>122</v>
      </c>
      <c r="C130" s="42" t="s">
        <v>570</v>
      </c>
      <c r="D130" s="51">
        <f>VLOOKUP($B130,'Suburbs Social H 2021'!$A$5:$PW$5312,'Metro Suburbs'!$Q$4)</f>
        <v>10.304731355252606</v>
      </c>
      <c r="E130" s="62"/>
      <c r="F130" s="37">
        <f t="shared" si="4"/>
        <v>10.316931355252606</v>
      </c>
      <c r="G130" s="38">
        <f t="shared" si="5"/>
        <v>102</v>
      </c>
      <c r="H130" s="39" t="str">
        <f t="shared" si="6"/>
        <v>Box Hill</v>
      </c>
      <c r="I130" s="37">
        <f t="shared" si="7"/>
        <v>9.6224523889074494</v>
      </c>
      <c r="J130" s="60"/>
      <c r="K130" s="60"/>
      <c r="L130" s="60"/>
      <c r="M130" s="60"/>
    </row>
    <row r="131" spans="2:13" x14ac:dyDescent="0.35">
      <c r="B131" s="41">
        <v>123</v>
      </c>
      <c r="C131" s="42" t="s">
        <v>290</v>
      </c>
      <c r="D131" s="51">
        <f>VLOOKUP($B131,'Suburbs Social H 2021'!$A$5:$PW$5312,'Metro Suburbs'!$Q$4)</f>
        <v>7.2238099931014101</v>
      </c>
      <c r="E131" s="62"/>
      <c r="F131" s="37">
        <f t="shared" si="4"/>
        <v>7.2361099931014099</v>
      </c>
      <c r="G131" s="38">
        <f t="shared" si="5"/>
        <v>234</v>
      </c>
      <c r="H131" s="39" t="str">
        <f t="shared" si="6"/>
        <v>Bright</v>
      </c>
      <c r="I131" s="37">
        <f t="shared" si="7"/>
        <v>9.6188747731397459</v>
      </c>
      <c r="J131" s="60"/>
      <c r="K131" s="60"/>
      <c r="L131" s="60"/>
      <c r="M131" s="60"/>
    </row>
    <row r="132" spans="2:13" x14ac:dyDescent="0.35">
      <c r="B132" s="41">
        <v>124</v>
      </c>
      <c r="C132" s="42" t="s">
        <v>291</v>
      </c>
      <c r="D132" s="51">
        <f>VLOOKUP($B132,'Suburbs Social H 2021'!$A$5:$PW$5312,'Metro Suburbs'!$Q$4)</f>
        <v>8.8772845953002602</v>
      </c>
      <c r="E132" s="62"/>
      <c r="F132" s="37">
        <f t="shared" si="4"/>
        <v>8.8896845953002597</v>
      </c>
      <c r="G132" s="38">
        <f t="shared" si="5"/>
        <v>149</v>
      </c>
      <c r="H132" s="39" t="str">
        <f t="shared" si="6"/>
        <v>Delacombe</v>
      </c>
      <c r="I132" s="37">
        <f t="shared" si="7"/>
        <v>9.5924453280318094</v>
      </c>
      <c r="J132" s="60"/>
      <c r="K132" s="60"/>
      <c r="L132" s="60"/>
      <c r="M132" s="60"/>
    </row>
    <row r="133" spans="2:13" x14ac:dyDescent="0.35">
      <c r="B133" s="41">
        <v>125</v>
      </c>
      <c r="C133" s="42" t="s">
        <v>766</v>
      </c>
      <c r="D133" s="51">
        <f>VLOOKUP($B133,'Suburbs Social H 2021'!$A$5:$PW$5312,'Metro Suburbs'!$Q$4)</f>
        <v>2.547770700636943</v>
      </c>
      <c r="E133" s="62"/>
      <c r="F133" s="37">
        <f t="shared" si="4"/>
        <v>2.5602707006369432</v>
      </c>
      <c r="G133" s="38">
        <f t="shared" si="5"/>
        <v>517</v>
      </c>
      <c r="H133" s="39" t="str">
        <f t="shared" si="6"/>
        <v>Brunswick</v>
      </c>
      <c r="I133" s="37">
        <f t="shared" si="7"/>
        <v>9.5514799346286541</v>
      </c>
      <c r="J133" s="60"/>
      <c r="K133" s="60"/>
      <c r="L133" s="60"/>
      <c r="M133" s="60"/>
    </row>
    <row r="134" spans="2:13" x14ac:dyDescent="0.35">
      <c r="B134" s="41">
        <v>126</v>
      </c>
      <c r="C134" s="42" t="s">
        <v>571</v>
      </c>
      <c r="D134" s="51">
        <f>VLOOKUP($B134,'Suburbs Social H 2021'!$A$5:$PW$5312,'Metro Suburbs'!$Q$4)</f>
        <v>8.8178294573643416</v>
      </c>
      <c r="E134" s="62"/>
      <c r="F134" s="37">
        <f t="shared" si="4"/>
        <v>8.8304294573643425</v>
      </c>
      <c r="G134" s="38">
        <f t="shared" si="5"/>
        <v>154</v>
      </c>
      <c r="H134" s="39" t="str">
        <f t="shared" si="6"/>
        <v>Reservoir</v>
      </c>
      <c r="I134" s="37">
        <f t="shared" si="7"/>
        <v>9.4863442746178901</v>
      </c>
      <c r="J134" s="60"/>
      <c r="K134" s="60"/>
      <c r="L134" s="60"/>
      <c r="M134" s="60"/>
    </row>
    <row r="135" spans="2:13" x14ac:dyDescent="0.35">
      <c r="B135" s="41">
        <v>127</v>
      </c>
      <c r="C135" s="42" t="s">
        <v>572</v>
      </c>
      <c r="D135" s="51">
        <f>VLOOKUP($B135,'Suburbs Social H 2021'!$A$5:$PW$5312,'Metro Suburbs'!$Q$4)</f>
        <v>11.492146596858639</v>
      </c>
      <c r="E135" s="62"/>
      <c r="F135" s="37">
        <f t="shared" si="4"/>
        <v>11.50484659685864</v>
      </c>
      <c r="G135" s="38">
        <f t="shared" si="5"/>
        <v>70</v>
      </c>
      <c r="H135" s="39" t="str">
        <f t="shared" si="6"/>
        <v>Puckapunyal</v>
      </c>
      <c r="I135" s="37">
        <f t="shared" si="7"/>
        <v>9.4827586206896548</v>
      </c>
      <c r="J135" s="60"/>
      <c r="K135" s="60"/>
      <c r="L135" s="60"/>
      <c r="M135" s="60"/>
    </row>
    <row r="136" spans="2:13" x14ac:dyDescent="0.35">
      <c r="B136" s="41">
        <v>128</v>
      </c>
      <c r="C136" s="42" t="s">
        <v>573</v>
      </c>
      <c r="D136" s="51">
        <f>VLOOKUP($B136,'Suburbs Social H 2021'!$A$5:$PW$5312,'Metro Suburbs'!$Q$4)</f>
        <v>7.6923076923076925</v>
      </c>
      <c r="E136" s="62"/>
      <c r="F136" s="37">
        <f t="shared" si="4"/>
        <v>7.7051076923076929</v>
      </c>
      <c r="G136" s="38">
        <f t="shared" si="5"/>
        <v>212</v>
      </c>
      <c r="H136" s="39" t="str">
        <f t="shared" si="6"/>
        <v>Burwood</v>
      </c>
      <c r="I136" s="37">
        <f t="shared" si="7"/>
        <v>9.5061956722766787</v>
      </c>
      <c r="J136" s="60"/>
      <c r="K136" s="60"/>
      <c r="L136" s="60"/>
      <c r="M136" s="60"/>
    </row>
    <row r="137" spans="2:13" x14ac:dyDescent="0.35">
      <c r="B137" s="41">
        <v>129</v>
      </c>
      <c r="C137" s="42" t="s">
        <v>767</v>
      </c>
      <c r="D137" s="51">
        <f>VLOOKUP($B137,'Suburbs Social H 2021'!$A$5:$PW$5312,'Metro Suburbs'!$Q$4)</f>
        <v>20.931787784217565</v>
      </c>
      <c r="E137" s="62"/>
      <c r="F137" s="37">
        <f t="shared" si="4"/>
        <v>20.944687784217564</v>
      </c>
      <c r="G137" s="38">
        <f t="shared" si="5"/>
        <v>11</v>
      </c>
      <c r="H137" s="39" t="str">
        <f t="shared" si="6"/>
        <v>Albion</v>
      </c>
      <c r="I137" s="37">
        <f t="shared" si="7"/>
        <v>9.5046082949308754</v>
      </c>
      <c r="J137" s="60"/>
      <c r="K137" s="60"/>
      <c r="L137" s="60"/>
      <c r="M137" s="60"/>
    </row>
    <row r="138" spans="2:13" x14ac:dyDescent="0.35">
      <c r="B138" s="41">
        <v>130</v>
      </c>
      <c r="C138" s="42" t="s">
        <v>294</v>
      </c>
      <c r="D138" s="51">
        <f>VLOOKUP($B138,'Suburbs Social H 2021'!$A$5:$PW$5312,'Metro Suburbs'!$Q$4)</f>
        <v>15.277777777777779</v>
      </c>
      <c r="E138" s="62"/>
      <c r="F138" s="37">
        <f t="shared" ref="F138:F201" si="8">D138+0.0001*B138</f>
        <v>15.290777777777778</v>
      </c>
      <c r="G138" s="38">
        <f t="shared" ref="G138:G201" si="9">RANK(F138,F$9:F$536)</f>
        <v>22</v>
      </c>
      <c r="H138" s="39" t="str">
        <f t="shared" ref="H138:H201" si="10">VLOOKUP(MATCH(B138,$G$9:$G$532,0),$B$9:$D$536,2)</f>
        <v>St Arnaud</v>
      </c>
      <c r="I138" s="37">
        <f t="shared" ref="I138:I201" si="11">VLOOKUP(MATCH(B138,$G$9:$G$5327,0),$B$9:$D$536,3)</f>
        <v>9.43579766536965</v>
      </c>
      <c r="J138" s="60"/>
      <c r="K138" s="60"/>
      <c r="L138" s="60"/>
      <c r="M138" s="60"/>
    </row>
    <row r="139" spans="2:13" x14ac:dyDescent="0.35">
      <c r="B139" s="41">
        <v>131</v>
      </c>
      <c r="C139" s="42" t="s">
        <v>574</v>
      </c>
      <c r="D139" s="51">
        <f>VLOOKUP($B139,'Suburbs Social H 2021'!$A$5:$PW$5312,'Metro Suburbs'!$Q$4)</f>
        <v>14.177077675176534</v>
      </c>
      <c r="E139" s="62"/>
      <c r="F139" s="37">
        <f t="shared" si="8"/>
        <v>14.190177675176534</v>
      </c>
      <c r="G139" s="38">
        <f t="shared" si="9"/>
        <v>31</v>
      </c>
      <c r="H139" s="39" t="str">
        <f t="shared" si="10"/>
        <v>Albanvale</v>
      </c>
      <c r="I139" s="37">
        <f t="shared" si="11"/>
        <v>9.4701240135287481</v>
      </c>
      <c r="J139" s="60"/>
      <c r="K139" s="60"/>
      <c r="L139" s="60"/>
      <c r="M139" s="60"/>
    </row>
    <row r="140" spans="2:13" x14ac:dyDescent="0.35">
      <c r="B140" s="41">
        <v>132</v>
      </c>
      <c r="C140" s="42" t="s">
        <v>575</v>
      </c>
      <c r="D140" s="51">
        <f>VLOOKUP($B140,'Suburbs Social H 2021'!$A$5:$PW$5312,'Metro Suburbs'!$Q$4)</f>
        <v>12.61101243339254</v>
      </c>
      <c r="E140" s="62"/>
      <c r="F140" s="37">
        <f t="shared" si="8"/>
        <v>12.62421243339254</v>
      </c>
      <c r="G140" s="38">
        <f t="shared" si="9"/>
        <v>52</v>
      </c>
      <c r="H140" s="39" t="str">
        <f t="shared" si="10"/>
        <v>Ouyen</v>
      </c>
      <c r="I140" s="37">
        <f t="shared" si="11"/>
        <v>9.4262295081967213</v>
      </c>
      <c r="J140" s="60"/>
      <c r="K140" s="60"/>
      <c r="L140" s="60"/>
      <c r="M140" s="60"/>
    </row>
    <row r="141" spans="2:13" x14ac:dyDescent="0.35">
      <c r="B141" s="41">
        <v>133</v>
      </c>
      <c r="C141" s="42" t="s">
        <v>576</v>
      </c>
      <c r="D141" s="51">
        <f>VLOOKUP($B141,'Suburbs Social H 2021'!$A$5:$PW$5312,'Metro Suburbs'!$Q$4)</f>
        <v>6.6064981949458481</v>
      </c>
      <c r="E141" s="62"/>
      <c r="F141" s="37">
        <f t="shared" si="8"/>
        <v>6.6197981949458482</v>
      </c>
      <c r="G141" s="38">
        <f t="shared" si="9"/>
        <v>267</v>
      </c>
      <c r="H141" s="39" t="str">
        <f t="shared" si="10"/>
        <v>Creswick</v>
      </c>
      <c r="I141" s="37">
        <f t="shared" si="11"/>
        <v>9.3893129770992374</v>
      </c>
      <c r="J141" s="60"/>
      <c r="K141" s="60"/>
      <c r="L141" s="60"/>
      <c r="M141" s="60"/>
    </row>
    <row r="142" spans="2:13" x14ac:dyDescent="0.35">
      <c r="B142" s="41">
        <v>134</v>
      </c>
      <c r="C142" s="42" t="s">
        <v>295</v>
      </c>
      <c r="D142" s="51">
        <f>VLOOKUP($B142,'Suburbs Social H 2021'!$A$5:$PW$5312,'Metro Suburbs'!$Q$4)</f>
        <v>4.5957947675351773</v>
      </c>
      <c r="E142" s="62"/>
      <c r="F142" s="37">
        <f t="shared" si="8"/>
        <v>4.6091947675351772</v>
      </c>
      <c r="G142" s="38">
        <f t="shared" si="9"/>
        <v>400</v>
      </c>
      <c r="H142" s="39" t="str">
        <f t="shared" si="10"/>
        <v>Wurruk</v>
      </c>
      <c r="I142" s="37">
        <f t="shared" si="11"/>
        <v>9.2909535452322736</v>
      </c>
      <c r="J142" s="60"/>
      <c r="K142" s="60"/>
      <c r="L142" s="60"/>
      <c r="M142" s="60"/>
    </row>
    <row r="143" spans="2:13" x14ac:dyDescent="0.35">
      <c r="B143" s="41">
        <v>135</v>
      </c>
      <c r="C143" s="42" t="s">
        <v>296</v>
      </c>
      <c r="D143" s="51">
        <f>VLOOKUP($B143,'Suburbs Social H 2021'!$A$5:$PW$5312,'Metro Suburbs'!$Q$4)</f>
        <v>8.2946063934657097</v>
      </c>
      <c r="E143" s="62"/>
      <c r="F143" s="37">
        <f t="shared" si="8"/>
        <v>8.3081063934657102</v>
      </c>
      <c r="G143" s="38">
        <f t="shared" si="9"/>
        <v>178</v>
      </c>
      <c r="H143" s="39" t="str">
        <f t="shared" si="10"/>
        <v>Sunshine</v>
      </c>
      <c r="I143" s="37">
        <f t="shared" si="11"/>
        <v>9.2861464004839682</v>
      </c>
      <c r="J143" s="60"/>
      <c r="K143" s="60"/>
      <c r="L143" s="60"/>
      <c r="M143" s="60"/>
    </row>
    <row r="144" spans="2:13" x14ac:dyDescent="0.35">
      <c r="B144" s="41">
        <v>136</v>
      </c>
      <c r="C144" s="42" t="s">
        <v>297</v>
      </c>
      <c r="D144" s="51">
        <f>VLOOKUP($B144,'Suburbs Social H 2021'!$A$5:$PW$5312,'Metro Suburbs'!$Q$4)</f>
        <v>2.5655483507189172</v>
      </c>
      <c r="E144" s="62"/>
      <c r="F144" s="37">
        <f t="shared" si="8"/>
        <v>2.579148350718917</v>
      </c>
      <c r="G144" s="38">
        <f t="shared" si="9"/>
        <v>516</v>
      </c>
      <c r="H144" s="39" t="str">
        <f t="shared" si="10"/>
        <v>Dandenong North</v>
      </c>
      <c r="I144" s="37">
        <f t="shared" si="11"/>
        <v>9.3117408906882595</v>
      </c>
      <c r="J144" s="60"/>
      <c r="K144" s="60"/>
      <c r="L144" s="60"/>
      <c r="M144" s="60"/>
    </row>
    <row r="145" spans="2:13" x14ac:dyDescent="0.35">
      <c r="B145" s="41">
        <v>137</v>
      </c>
      <c r="C145" s="42" t="s">
        <v>298</v>
      </c>
      <c r="D145" s="51">
        <f>VLOOKUP($B145,'Suburbs Social H 2021'!$A$5:$PW$5312,'Metro Suburbs'!$Q$4)</f>
        <v>4.6015246015246012</v>
      </c>
      <c r="E145" s="62"/>
      <c r="F145" s="37">
        <f t="shared" si="8"/>
        <v>4.6152246015246012</v>
      </c>
      <c r="G145" s="38">
        <f t="shared" si="9"/>
        <v>399</v>
      </c>
      <c r="H145" s="39" t="str">
        <f t="shared" si="10"/>
        <v>Benalla</v>
      </c>
      <c r="I145" s="37">
        <f t="shared" si="11"/>
        <v>9.2801771871539316</v>
      </c>
      <c r="J145" s="60"/>
      <c r="K145" s="60"/>
      <c r="L145" s="60"/>
      <c r="M145" s="60"/>
    </row>
    <row r="146" spans="2:13" x14ac:dyDescent="0.35">
      <c r="B146" s="41">
        <v>138</v>
      </c>
      <c r="C146" s="42" t="s">
        <v>299</v>
      </c>
      <c r="D146" s="51">
        <f>VLOOKUP($B146,'Suburbs Social H 2021'!$A$5:$PW$5312,'Metro Suburbs'!$Q$4)</f>
        <v>4.618440655520609</v>
      </c>
      <c r="E146" s="62"/>
      <c r="F146" s="37">
        <f t="shared" si="8"/>
        <v>4.6322406555206088</v>
      </c>
      <c r="G146" s="38">
        <f t="shared" si="9"/>
        <v>397</v>
      </c>
      <c r="H146" s="39" t="str">
        <f t="shared" si="10"/>
        <v>Horsham</v>
      </c>
      <c r="I146" s="37">
        <f t="shared" si="11"/>
        <v>9.1728609837102635</v>
      </c>
      <c r="J146" s="60"/>
      <c r="K146" s="60"/>
      <c r="L146" s="60"/>
      <c r="M146" s="60"/>
    </row>
    <row r="147" spans="2:13" x14ac:dyDescent="0.35">
      <c r="B147" s="41">
        <v>139</v>
      </c>
      <c r="C147" s="42" t="s">
        <v>577</v>
      </c>
      <c r="D147" s="51">
        <f>VLOOKUP($B147,'Suburbs Social H 2021'!$A$5:$PW$5312,'Metro Suburbs'!$Q$4)</f>
        <v>9.3893129770992374</v>
      </c>
      <c r="E147" s="62"/>
      <c r="F147" s="37">
        <f t="shared" si="8"/>
        <v>9.403212977099237</v>
      </c>
      <c r="G147" s="38">
        <f t="shared" si="9"/>
        <v>133</v>
      </c>
      <c r="H147" s="39" t="str">
        <f t="shared" si="10"/>
        <v>Terang</v>
      </c>
      <c r="I147" s="37">
        <f t="shared" si="11"/>
        <v>9.1415830546265333</v>
      </c>
      <c r="J147" s="60"/>
      <c r="K147" s="60"/>
      <c r="L147" s="60"/>
      <c r="M147" s="60"/>
    </row>
    <row r="148" spans="2:13" x14ac:dyDescent="0.35">
      <c r="B148" s="41">
        <v>140</v>
      </c>
      <c r="C148" s="42" t="s">
        <v>300</v>
      </c>
      <c r="D148" s="51">
        <f>VLOOKUP($B148,'Suburbs Social H 2021'!$A$5:$PW$5312,'Metro Suburbs'!$Q$4)</f>
        <v>5.0793650793650791</v>
      </c>
      <c r="E148" s="62"/>
      <c r="F148" s="37">
        <f t="shared" si="8"/>
        <v>5.0933650793650793</v>
      </c>
      <c r="G148" s="38">
        <f t="shared" si="9"/>
        <v>370</v>
      </c>
      <c r="H148" s="39" t="str">
        <f t="shared" si="10"/>
        <v>Rochester</v>
      </c>
      <c r="I148" s="37">
        <f t="shared" si="11"/>
        <v>9.1049382716049383</v>
      </c>
      <c r="J148" s="60"/>
      <c r="K148" s="60"/>
      <c r="L148" s="60"/>
      <c r="M148" s="60"/>
    </row>
    <row r="149" spans="2:13" x14ac:dyDescent="0.35">
      <c r="B149" s="41">
        <v>141</v>
      </c>
      <c r="C149" s="42" t="s">
        <v>768</v>
      </c>
      <c r="D149" s="51">
        <f>VLOOKUP($B149,'Suburbs Social H 2021'!$A$5:$PW$5312,'Metro Suburbs'!$Q$4)</f>
        <v>6.1717431844418789</v>
      </c>
      <c r="E149" s="62"/>
      <c r="F149" s="37">
        <f t="shared" si="8"/>
        <v>6.1858431844418789</v>
      </c>
      <c r="G149" s="38">
        <f t="shared" si="9"/>
        <v>302</v>
      </c>
      <c r="H149" s="39" t="str">
        <f t="shared" si="10"/>
        <v>Hastings</v>
      </c>
      <c r="I149" s="37">
        <f t="shared" si="11"/>
        <v>9.1085742045178524</v>
      </c>
      <c r="J149" s="60"/>
      <c r="K149" s="60"/>
      <c r="L149" s="60"/>
      <c r="M149" s="60"/>
    </row>
    <row r="150" spans="2:13" x14ac:dyDescent="0.35">
      <c r="B150" s="41">
        <v>142</v>
      </c>
      <c r="C150" s="42" t="s">
        <v>302</v>
      </c>
      <c r="D150" s="51">
        <f>VLOOKUP($B150,'Suburbs Social H 2021'!$A$5:$PW$5312,'Metro Suburbs'!$Q$4)</f>
        <v>3.5186488388458828</v>
      </c>
      <c r="E150" s="62"/>
      <c r="F150" s="37">
        <f t="shared" si="8"/>
        <v>3.532848838845883</v>
      </c>
      <c r="G150" s="38">
        <f t="shared" si="9"/>
        <v>470</v>
      </c>
      <c r="H150" s="39" t="str">
        <f t="shared" si="10"/>
        <v>Prahran</v>
      </c>
      <c r="I150" s="37">
        <f t="shared" si="11"/>
        <v>9.0602409638554224</v>
      </c>
      <c r="J150" s="60"/>
      <c r="K150" s="60"/>
      <c r="L150" s="60"/>
      <c r="M150" s="60"/>
    </row>
    <row r="151" spans="2:13" x14ac:dyDescent="0.35">
      <c r="B151" s="41">
        <v>143</v>
      </c>
      <c r="C151" s="42" t="s">
        <v>303</v>
      </c>
      <c r="D151" s="51">
        <f>VLOOKUP($B151,'Suburbs Social H 2021'!$A$5:$PW$5312,'Metro Suburbs'!$Q$4)</f>
        <v>7.1347678369195924</v>
      </c>
      <c r="E151" s="62"/>
      <c r="F151" s="37">
        <f t="shared" si="8"/>
        <v>7.1490678369195928</v>
      </c>
      <c r="G151" s="38">
        <f t="shared" si="9"/>
        <v>237</v>
      </c>
      <c r="H151" s="39" t="str">
        <f t="shared" si="10"/>
        <v>Mallacoota</v>
      </c>
      <c r="I151" s="37">
        <f t="shared" si="11"/>
        <v>9.0056285178236397</v>
      </c>
      <c r="J151" s="60"/>
      <c r="K151" s="60"/>
      <c r="L151" s="60"/>
      <c r="M151" s="60"/>
    </row>
    <row r="152" spans="2:13" x14ac:dyDescent="0.35">
      <c r="B152" s="41">
        <v>144</v>
      </c>
      <c r="C152" s="42" t="s">
        <v>304</v>
      </c>
      <c r="D152" s="51">
        <f>VLOOKUP($B152,'Suburbs Social H 2021'!$A$5:$PW$5312,'Metro Suburbs'!$Q$4)</f>
        <v>13.619886069394097</v>
      </c>
      <c r="E152" s="62"/>
      <c r="F152" s="37">
        <f t="shared" si="8"/>
        <v>13.634286069394097</v>
      </c>
      <c r="G152" s="38">
        <f t="shared" si="9"/>
        <v>40</v>
      </c>
      <c r="H152" s="39" t="e">
        <f t="shared" si="10"/>
        <v>#N/A</v>
      </c>
      <c r="I152" s="37">
        <f t="shared" si="11"/>
        <v>8.9519650655021827</v>
      </c>
      <c r="J152" s="60"/>
      <c r="K152" s="60"/>
      <c r="L152" s="60"/>
      <c r="M152" s="60"/>
    </row>
    <row r="153" spans="2:13" x14ac:dyDescent="0.35">
      <c r="B153" s="41">
        <v>145</v>
      </c>
      <c r="C153" s="42" t="s">
        <v>305</v>
      </c>
      <c r="D153" s="51">
        <f>VLOOKUP($B153,'Suburbs Social H 2021'!$A$5:$PW$5312,'Metro Suburbs'!$Q$4)</f>
        <v>11.91511387163561</v>
      </c>
      <c r="E153" s="62"/>
      <c r="F153" s="37">
        <f t="shared" si="8"/>
        <v>11.92961387163561</v>
      </c>
      <c r="G153" s="38">
        <f t="shared" si="9"/>
        <v>64</v>
      </c>
      <c r="H153" s="39" t="str">
        <f t="shared" si="10"/>
        <v>Frankston</v>
      </c>
      <c r="I153" s="37">
        <f t="shared" si="11"/>
        <v>8.9815184151043734</v>
      </c>
      <c r="J153" s="60"/>
      <c r="K153" s="60"/>
      <c r="L153" s="60"/>
      <c r="M153" s="60"/>
    </row>
    <row r="154" spans="2:13" x14ac:dyDescent="0.35">
      <c r="B154" s="41">
        <v>146</v>
      </c>
      <c r="C154" s="42" t="s">
        <v>306</v>
      </c>
      <c r="D154" s="51">
        <f>VLOOKUP($B154,'Suburbs Social H 2021'!$A$5:$PW$5312,'Metro Suburbs'!$Q$4)</f>
        <v>9.3117408906882595</v>
      </c>
      <c r="E154" s="62"/>
      <c r="F154" s="37">
        <f t="shared" si="8"/>
        <v>9.3263408906882592</v>
      </c>
      <c r="G154" s="38">
        <f t="shared" si="9"/>
        <v>136</v>
      </c>
      <c r="H154" s="39" t="str">
        <f t="shared" si="10"/>
        <v>Newcomb</v>
      </c>
      <c r="I154" s="37">
        <f t="shared" si="11"/>
        <v>8.9552238805970141</v>
      </c>
      <c r="J154" s="60"/>
      <c r="K154" s="60"/>
      <c r="L154" s="60"/>
      <c r="M154" s="60"/>
    </row>
    <row r="155" spans="2:13" x14ac:dyDescent="0.35">
      <c r="B155" s="41">
        <v>147</v>
      </c>
      <c r="C155" s="42" t="s">
        <v>307</v>
      </c>
      <c r="D155" s="51">
        <f>VLOOKUP($B155,'Suburbs Social H 2021'!$A$5:$PW$5312,'Metro Suburbs'!$Q$4)</f>
        <v>6.3258785942492013</v>
      </c>
      <c r="E155" s="62"/>
      <c r="F155" s="37">
        <f t="shared" si="8"/>
        <v>6.3405785942492017</v>
      </c>
      <c r="G155" s="38">
        <f t="shared" si="9"/>
        <v>288</v>
      </c>
      <c r="H155" s="39" t="str">
        <f t="shared" si="10"/>
        <v>Balaclava</v>
      </c>
      <c r="I155" s="37">
        <f t="shared" si="11"/>
        <v>8.9738263398421267</v>
      </c>
      <c r="J155" s="60"/>
      <c r="K155" s="60"/>
      <c r="L155" s="60"/>
      <c r="M155" s="60"/>
    </row>
    <row r="156" spans="2:13" x14ac:dyDescent="0.35">
      <c r="B156" s="41">
        <v>148</v>
      </c>
      <c r="C156" s="42" t="s">
        <v>578</v>
      </c>
      <c r="D156" s="51">
        <f>VLOOKUP($B156,'Suburbs Social H 2021'!$A$5:$PW$5312,'Metro Suburbs'!$Q$4)</f>
        <v>11.351351351351353</v>
      </c>
      <c r="E156" s="62"/>
      <c r="F156" s="37">
        <f t="shared" si="8"/>
        <v>11.366151351351352</v>
      </c>
      <c r="G156" s="38">
        <f t="shared" si="9"/>
        <v>74</v>
      </c>
      <c r="H156" s="39" t="str">
        <f t="shared" si="10"/>
        <v>Tongala</v>
      </c>
      <c r="I156" s="37">
        <f t="shared" si="11"/>
        <v>8.8435374149659864</v>
      </c>
      <c r="J156" s="60"/>
      <c r="K156" s="60"/>
      <c r="L156" s="60"/>
      <c r="M156" s="60"/>
    </row>
    <row r="157" spans="2:13" x14ac:dyDescent="0.35">
      <c r="B157" s="41">
        <v>149</v>
      </c>
      <c r="C157" s="42" t="s">
        <v>308</v>
      </c>
      <c r="D157" s="51">
        <f>VLOOKUP($B157,'Suburbs Social H 2021'!$A$5:$PW$5312,'Metro Suburbs'!$Q$4)</f>
        <v>8.1904761904761916</v>
      </c>
      <c r="E157" s="62"/>
      <c r="F157" s="37">
        <f t="shared" si="8"/>
        <v>8.2053761904761924</v>
      </c>
      <c r="G157" s="38">
        <f t="shared" si="9"/>
        <v>189</v>
      </c>
      <c r="H157" s="39" t="str">
        <f t="shared" si="10"/>
        <v>Coburg North</v>
      </c>
      <c r="I157" s="37">
        <f t="shared" si="11"/>
        <v>8.8772845953002602</v>
      </c>
      <c r="J157" s="60"/>
      <c r="K157" s="60"/>
      <c r="L157" s="60"/>
      <c r="M157" s="60"/>
    </row>
    <row r="158" spans="2:13" x14ac:dyDescent="0.35">
      <c r="B158" s="41">
        <v>150</v>
      </c>
      <c r="C158" s="42" t="s">
        <v>579</v>
      </c>
      <c r="D158" s="51">
        <f>VLOOKUP($B158,'Suburbs Social H 2021'!$A$5:$PW$5312,'Metro Suburbs'!$Q$4)</f>
        <v>9.5924453280318094</v>
      </c>
      <c r="E158" s="62"/>
      <c r="F158" s="37">
        <f t="shared" si="8"/>
        <v>9.60744532803181</v>
      </c>
      <c r="G158" s="38">
        <f t="shared" si="9"/>
        <v>124</v>
      </c>
      <c r="H158" s="39" t="str">
        <f t="shared" si="10"/>
        <v>Springvale South</v>
      </c>
      <c r="I158" s="37">
        <f t="shared" si="11"/>
        <v>8.8397790055248606</v>
      </c>
      <c r="J158" s="60"/>
      <c r="K158" s="60"/>
      <c r="L158" s="60"/>
      <c r="M158" s="60"/>
    </row>
    <row r="159" spans="2:13" x14ac:dyDescent="0.35">
      <c r="B159" s="41">
        <v>151</v>
      </c>
      <c r="C159" s="42" t="s">
        <v>309</v>
      </c>
      <c r="D159" s="51">
        <f>VLOOKUP($B159,'Suburbs Social H 2021'!$A$5:$PW$5312,'Metro Suburbs'!$Q$4)</f>
        <v>6.207674943566591</v>
      </c>
      <c r="E159" s="62"/>
      <c r="F159" s="37">
        <f t="shared" si="8"/>
        <v>6.2227749435665913</v>
      </c>
      <c r="G159" s="38">
        <f t="shared" si="9"/>
        <v>297</v>
      </c>
      <c r="H159" s="39" t="str">
        <f t="shared" si="10"/>
        <v>Watsonia</v>
      </c>
      <c r="I159" s="37">
        <f t="shared" si="11"/>
        <v>8.8011417697431025</v>
      </c>
      <c r="J159" s="60"/>
      <c r="K159" s="60"/>
      <c r="L159" s="60"/>
      <c r="M159" s="60"/>
    </row>
    <row r="160" spans="2:13" x14ac:dyDescent="0.35">
      <c r="B160" s="41">
        <v>152</v>
      </c>
      <c r="C160" s="42" t="s">
        <v>580</v>
      </c>
      <c r="D160" s="51">
        <f>VLOOKUP($B160,'Suburbs Social H 2021'!$A$5:$PW$5312,'Metro Suburbs'!$Q$4)</f>
        <v>4.63768115942029</v>
      </c>
      <c r="E160" s="62"/>
      <c r="F160" s="37">
        <f t="shared" si="8"/>
        <v>4.6528811594202901</v>
      </c>
      <c r="G160" s="38">
        <f t="shared" si="9"/>
        <v>395</v>
      </c>
      <c r="H160" s="39" t="str">
        <f t="shared" si="10"/>
        <v>Glenroy</v>
      </c>
      <c r="I160" s="37">
        <f t="shared" si="11"/>
        <v>8.8287020752726004</v>
      </c>
      <c r="J160" s="60"/>
      <c r="K160" s="60"/>
      <c r="L160" s="60"/>
      <c r="M160" s="60"/>
    </row>
    <row r="161" spans="2:13" x14ac:dyDescent="0.35">
      <c r="B161" s="41">
        <v>153</v>
      </c>
      <c r="C161" s="42" t="s">
        <v>310</v>
      </c>
      <c r="D161" s="51">
        <f>VLOOKUP($B161,'Suburbs Social H 2021'!$A$5:$PW$5312,'Metro Suburbs'!$Q$4)</f>
        <v>4.5375218150087253</v>
      </c>
      <c r="E161" s="62"/>
      <c r="F161" s="37">
        <f t="shared" si="8"/>
        <v>4.5528218150087252</v>
      </c>
      <c r="G161" s="38">
        <f t="shared" si="9"/>
        <v>404</v>
      </c>
      <c r="H161" s="39" t="str">
        <f t="shared" si="10"/>
        <v>Warracknabeal</v>
      </c>
      <c r="I161" s="37">
        <f t="shared" si="11"/>
        <v>8.7824351297405201</v>
      </c>
      <c r="J161" s="60"/>
      <c r="K161" s="60"/>
      <c r="L161" s="60"/>
      <c r="M161" s="60"/>
    </row>
    <row r="162" spans="2:13" x14ac:dyDescent="0.35">
      <c r="B162" s="41">
        <v>154</v>
      </c>
      <c r="C162" s="42" t="s">
        <v>311</v>
      </c>
      <c r="D162" s="51">
        <f>VLOOKUP($B162,'Suburbs Social H 2021'!$A$5:$PW$5312,'Metro Suburbs'!$Q$4)</f>
        <v>2.7387300048473096</v>
      </c>
      <c r="E162" s="62"/>
      <c r="F162" s="37">
        <f t="shared" si="8"/>
        <v>2.7541300048473096</v>
      </c>
      <c r="G162" s="38">
        <f t="shared" si="9"/>
        <v>508</v>
      </c>
      <c r="H162" s="39" t="str">
        <f t="shared" si="10"/>
        <v>Cohuna</v>
      </c>
      <c r="I162" s="37">
        <f t="shared" si="11"/>
        <v>8.8178294573643416</v>
      </c>
      <c r="J162" s="60"/>
      <c r="K162" s="60"/>
      <c r="L162" s="60"/>
      <c r="M162" s="60"/>
    </row>
    <row r="163" spans="2:13" x14ac:dyDescent="0.35">
      <c r="B163" s="41">
        <v>155</v>
      </c>
      <c r="C163" s="42" t="s">
        <v>581</v>
      </c>
      <c r="D163" s="51">
        <f>VLOOKUP($B163,'Suburbs Social H 2021'!$A$5:$PW$5312,'Metro Suburbs'!$Q$4)</f>
        <v>8.4468664850136239</v>
      </c>
      <c r="E163" s="62"/>
      <c r="F163" s="37">
        <f t="shared" si="8"/>
        <v>8.4623664850136233</v>
      </c>
      <c r="G163" s="38">
        <f t="shared" si="9"/>
        <v>170</v>
      </c>
      <c r="H163" s="39" t="str">
        <f t="shared" si="10"/>
        <v>Williamstown North</v>
      </c>
      <c r="I163" s="37">
        <f t="shared" si="11"/>
        <v>8.7155963302752291</v>
      </c>
      <c r="J163" s="60"/>
      <c r="K163" s="60"/>
      <c r="L163" s="60"/>
      <c r="M163" s="60"/>
    </row>
    <row r="164" spans="2:13" x14ac:dyDescent="0.35">
      <c r="B164" s="41">
        <v>156</v>
      </c>
      <c r="C164" s="42" t="s">
        <v>582</v>
      </c>
      <c r="D164" s="51">
        <f>VLOOKUP($B164,'Suburbs Social H 2021'!$A$5:$PW$5312,'Metro Suburbs'!$Q$4)</f>
        <v>13.953488372093023</v>
      </c>
      <c r="E164" s="62"/>
      <c r="F164" s="37">
        <f t="shared" si="8"/>
        <v>13.969088372093022</v>
      </c>
      <c r="G164" s="38">
        <f t="shared" si="9"/>
        <v>35</v>
      </c>
      <c r="H164" s="39" t="str">
        <f t="shared" si="10"/>
        <v>Notting Hill</v>
      </c>
      <c r="I164" s="37">
        <f t="shared" si="11"/>
        <v>8.7254901960784306</v>
      </c>
      <c r="J164" s="60"/>
      <c r="K164" s="60"/>
      <c r="L164" s="60"/>
      <c r="M164" s="60"/>
    </row>
    <row r="165" spans="2:13" x14ac:dyDescent="0.35">
      <c r="B165" s="41">
        <v>157</v>
      </c>
      <c r="C165" s="42" t="s">
        <v>312</v>
      </c>
      <c r="D165" s="51">
        <f>VLOOKUP($B165,'Suburbs Social H 2021'!$A$5:$PW$5312,'Metro Suburbs'!$Q$4)</f>
        <v>5.47531512605042</v>
      </c>
      <c r="E165" s="62"/>
      <c r="F165" s="37">
        <f t="shared" si="8"/>
        <v>5.4910151260504199</v>
      </c>
      <c r="G165" s="38">
        <f t="shared" si="9"/>
        <v>344</v>
      </c>
      <c r="H165" s="39" t="str">
        <f t="shared" si="10"/>
        <v>Ararat</v>
      </c>
      <c r="I165" s="37">
        <f t="shared" si="11"/>
        <v>8.7538940809968846</v>
      </c>
      <c r="J165" s="60"/>
      <c r="K165" s="60"/>
      <c r="L165" s="60"/>
      <c r="M165" s="60"/>
    </row>
    <row r="166" spans="2:13" x14ac:dyDescent="0.35">
      <c r="B166" s="41">
        <v>158</v>
      </c>
      <c r="C166" s="42" t="s">
        <v>583</v>
      </c>
      <c r="D166" s="51">
        <f>VLOOKUP($B166,'Suburbs Social H 2021'!$A$5:$PW$5312,'Metro Suburbs'!$Q$4)</f>
        <v>13.651877133105803</v>
      </c>
      <c r="E166" s="62"/>
      <c r="F166" s="37">
        <f t="shared" si="8"/>
        <v>13.667677133105803</v>
      </c>
      <c r="G166" s="38">
        <f t="shared" si="9"/>
        <v>39</v>
      </c>
      <c r="H166" s="39" t="str">
        <f t="shared" si="10"/>
        <v>Ripponlea</v>
      </c>
      <c r="I166" s="37">
        <f t="shared" si="11"/>
        <v>8.7020648967551626</v>
      </c>
      <c r="J166" s="60"/>
      <c r="K166" s="60"/>
      <c r="L166" s="60"/>
      <c r="M166" s="60"/>
    </row>
    <row r="167" spans="2:13" x14ac:dyDescent="0.35">
      <c r="B167" s="41">
        <v>159</v>
      </c>
      <c r="C167" s="42" t="s">
        <v>313</v>
      </c>
      <c r="D167" s="51">
        <f>VLOOKUP($B167,'Suburbs Social H 2021'!$A$5:$PW$5312,'Metro Suburbs'!$Q$4)</f>
        <v>4.7922353654837737</v>
      </c>
      <c r="E167" s="62"/>
      <c r="F167" s="37">
        <f t="shared" si="8"/>
        <v>4.808135365483774</v>
      </c>
      <c r="G167" s="38">
        <f t="shared" si="9"/>
        <v>388</v>
      </c>
      <c r="H167" s="39" t="str">
        <f t="shared" si="10"/>
        <v>Geelong West</v>
      </c>
      <c r="I167" s="37">
        <f t="shared" si="11"/>
        <v>8.7148721187243439</v>
      </c>
      <c r="J167" s="60"/>
      <c r="K167" s="60"/>
      <c r="L167" s="60"/>
      <c r="M167" s="60"/>
    </row>
    <row r="168" spans="2:13" x14ac:dyDescent="0.35">
      <c r="B168" s="41">
        <v>160</v>
      </c>
      <c r="C168" s="42" t="s">
        <v>314</v>
      </c>
      <c r="D168" s="51">
        <f>VLOOKUP($B168,'Suburbs Social H 2021'!$A$5:$PW$5312,'Metro Suburbs'!$Q$4)</f>
        <v>3.6965517241379309</v>
      </c>
      <c r="E168" s="62"/>
      <c r="F168" s="37">
        <f t="shared" si="8"/>
        <v>3.7125517241379309</v>
      </c>
      <c r="G168" s="38">
        <f t="shared" si="9"/>
        <v>462</v>
      </c>
      <c r="H168" s="39" t="str">
        <f t="shared" si="10"/>
        <v>Forest Hill</v>
      </c>
      <c r="I168" s="37">
        <f t="shared" si="11"/>
        <v>8.6860236220472444</v>
      </c>
      <c r="J168" s="60"/>
      <c r="K168" s="60"/>
      <c r="L168" s="60"/>
      <c r="M168" s="60"/>
    </row>
    <row r="169" spans="2:13" x14ac:dyDescent="0.35">
      <c r="B169" s="41">
        <v>161</v>
      </c>
      <c r="C169" s="42" t="s">
        <v>315</v>
      </c>
      <c r="D169" s="51">
        <f>VLOOKUP($B169,'Suburbs Social H 2021'!$A$5:$PW$5312,'Metro Suburbs'!$Q$4)</f>
        <v>2.9528943051324119</v>
      </c>
      <c r="E169" s="62"/>
      <c r="F169" s="37">
        <f t="shared" si="8"/>
        <v>2.9689943051324117</v>
      </c>
      <c r="G169" s="38">
        <f t="shared" si="9"/>
        <v>501</v>
      </c>
      <c r="H169" s="39" t="str">
        <f t="shared" si="10"/>
        <v>Nathalia</v>
      </c>
      <c r="I169" s="37">
        <f t="shared" si="11"/>
        <v>8.6526576019777508</v>
      </c>
      <c r="J169" s="60"/>
      <c r="K169" s="60"/>
      <c r="L169" s="60"/>
      <c r="M169" s="60"/>
    </row>
    <row r="170" spans="2:13" x14ac:dyDescent="0.35">
      <c r="B170" s="41">
        <v>162</v>
      </c>
      <c r="C170" s="42" t="s">
        <v>316</v>
      </c>
      <c r="D170" s="51">
        <f>VLOOKUP($B170,'Suburbs Social H 2021'!$A$5:$PW$5312,'Metro Suburbs'!$Q$4)</f>
        <v>2.3932804050166836</v>
      </c>
      <c r="E170" s="62"/>
      <c r="F170" s="37">
        <f t="shared" si="8"/>
        <v>2.4094804050166836</v>
      </c>
      <c r="G170" s="38">
        <f t="shared" si="9"/>
        <v>521</v>
      </c>
      <c r="H170" s="39" t="str">
        <f t="shared" si="10"/>
        <v>Carisbrook</v>
      </c>
      <c r="I170" s="37">
        <f t="shared" si="11"/>
        <v>8.6560364464692476</v>
      </c>
      <c r="J170" s="60"/>
      <c r="K170" s="60"/>
      <c r="L170" s="60"/>
      <c r="M170" s="60"/>
    </row>
    <row r="171" spans="2:13" x14ac:dyDescent="0.35">
      <c r="B171" s="41">
        <v>163</v>
      </c>
      <c r="C171" s="42" t="s">
        <v>317</v>
      </c>
      <c r="D171" s="51">
        <f>VLOOKUP($B171,'Suburbs Social H 2021'!$A$5:$PW$5312,'Metro Suburbs'!$Q$4)</f>
        <v>15.722062119756645</v>
      </c>
      <c r="E171" s="62"/>
      <c r="F171" s="37">
        <f t="shared" si="8"/>
        <v>15.738362119756644</v>
      </c>
      <c r="G171" s="38">
        <f t="shared" si="9"/>
        <v>19</v>
      </c>
      <c r="H171" s="39" t="str">
        <f t="shared" si="10"/>
        <v>Heywood</v>
      </c>
      <c r="I171" s="37">
        <f t="shared" si="11"/>
        <v>8.6230876216968007</v>
      </c>
      <c r="J171" s="60"/>
      <c r="K171" s="60"/>
      <c r="L171" s="60"/>
      <c r="M171" s="60"/>
    </row>
    <row r="172" spans="2:13" x14ac:dyDescent="0.35">
      <c r="B172" s="41">
        <v>164</v>
      </c>
      <c r="C172" s="42" t="s">
        <v>318</v>
      </c>
      <c r="D172" s="51">
        <f>VLOOKUP($B172,'Suburbs Social H 2021'!$A$5:$PW$5312,'Metro Suburbs'!$Q$4)</f>
        <v>6.3985374771480803</v>
      </c>
      <c r="E172" s="62"/>
      <c r="F172" s="37">
        <f t="shared" si="8"/>
        <v>6.4149374771480803</v>
      </c>
      <c r="G172" s="38">
        <f t="shared" si="9"/>
        <v>285</v>
      </c>
      <c r="H172" s="39" t="str">
        <f t="shared" si="10"/>
        <v>Parkville</v>
      </c>
      <c r="I172" s="37">
        <f t="shared" si="11"/>
        <v>8.5951940850277264</v>
      </c>
      <c r="J172" s="60"/>
      <c r="K172" s="60"/>
      <c r="L172" s="60"/>
      <c r="M172" s="60"/>
    </row>
    <row r="173" spans="2:13" x14ac:dyDescent="0.35">
      <c r="B173" s="41">
        <v>165</v>
      </c>
      <c r="C173" s="42" t="s">
        <v>584</v>
      </c>
      <c r="D173" s="51">
        <f>VLOOKUP($B173,'Suburbs Social H 2021'!$A$5:$PW$5312,'Metro Suburbs'!$Q$4)</f>
        <v>4.8801973220577874</v>
      </c>
      <c r="E173" s="62"/>
      <c r="F173" s="37">
        <f t="shared" si="8"/>
        <v>4.8966973220577872</v>
      </c>
      <c r="G173" s="38">
        <f t="shared" si="9"/>
        <v>383</v>
      </c>
      <c r="H173" s="39" t="str">
        <f t="shared" si="10"/>
        <v>Springvale</v>
      </c>
      <c r="I173" s="37">
        <f t="shared" si="11"/>
        <v>8.5487077534791247</v>
      </c>
      <c r="J173" s="60"/>
      <c r="K173" s="60"/>
      <c r="L173" s="60"/>
      <c r="M173" s="60"/>
    </row>
    <row r="174" spans="2:13" x14ac:dyDescent="0.35">
      <c r="B174" s="41">
        <v>166</v>
      </c>
      <c r="C174" s="42" t="s">
        <v>585</v>
      </c>
      <c r="D174" s="51">
        <f>VLOOKUP($B174,'Suburbs Social H 2021'!$A$5:$PW$5312,'Metro Suburbs'!$Q$4)</f>
        <v>4.2574759249873289</v>
      </c>
      <c r="E174" s="62"/>
      <c r="F174" s="37">
        <f t="shared" si="8"/>
        <v>4.2740759249873292</v>
      </c>
      <c r="G174" s="38">
        <f t="shared" si="9"/>
        <v>421</v>
      </c>
      <c r="H174" s="39" t="str">
        <f t="shared" si="10"/>
        <v>Kyabram</v>
      </c>
      <c r="I174" s="37">
        <f t="shared" si="11"/>
        <v>8.509189925119129</v>
      </c>
      <c r="J174" s="60"/>
      <c r="K174" s="60"/>
      <c r="L174" s="60"/>
      <c r="M174" s="60"/>
    </row>
    <row r="175" spans="2:13" x14ac:dyDescent="0.35">
      <c r="B175" s="41">
        <v>167</v>
      </c>
      <c r="C175" s="42" t="s">
        <v>769</v>
      </c>
      <c r="D175" s="51">
        <f>VLOOKUP($B175,'Suburbs Social H 2021'!$A$5:$PW$5312,'Metro Suburbs'!$Q$4)</f>
        <v>10.981308411214954</v>
      </c>
      <c r="E175" s="62"/>
      <c r="F175" s="37">
        <f t="shared" si="8"/>
        <v>10.998008411214954</v>
      </c>
      <c r="G175" s="38">
        <f t="shared" si="9"/>
        <v>87</v>
      </c>
      <c r="H175" s="39" t="str">
        <f t="shared" si="10"/>
        <v>Kerang</v>
      </c>
      <c r="I175" s="37">
        <f t="shared" si="11"/>
        <v>8.5080147965474726</v>
      </c>
      <c r="J175" s="60"/>
      <c r="K175" s="60"/>
      <c r="L175" s="60"/>
      <c r="M175" s="60"/>
    </row>
    <row r="176" spans="2:13" x14ac:dyDescent="0.35">
      <c r="B176" s="41">
        <v>168</v>
      </c>
      <c r="C176" s="42" t="s">
        <v>587</v>
      </c>
      <c r="D176" s="51">
        <f>VLOOKUP($B176,'Suburbs Social H 2021'!$A$5:$PW$5312,'Metro Suburbs'!$Q$4)</f>
        <v>11.106346483704975</v>
      </c>
      <c r="E176" s="62"/>
      <c r="F176" s="37">
        <f t="shared" si="8"/>
        <v>11.123146483704975</v>
      </c>
      <c r="G176" s="38">
        <f t="shared" si="9"/>
        <v>80</v>
      </c>
      <c r="H176" s="39" t="str">
        <f t="shared" si="10"/>
        <v>Seddon</v>
      </c>
      <c r="I176" s="37">
        <f t="shared" si="11"/>
        <v>8.4412470023980823</v>
      </c>
      <c r="J176" s="60"/>
      <c r="K176" s="60"/>
      <c r="L176" s="60"/>
      <c r="M176" s="60"/>
    </row>
    <row r="177" spans="2:13" x14ac:dyDescent="0.35">
      <c r="B177" s="41">
        <v>169</v>
      </c>
      <c r="C177" s="42" t="s">
        <v>588</v>
      </c>
      <c r="D177" s="51">
        <f>VLOOKUP($B177,'Suburbs Social H 2021'!$A$5:$PW$5312,'Metro Suburbs'!$Q$4)</f>
        <v>18.503937007874015</v>
      </c>
      <c r="E177" s="62"/>
      <c r="F177" s="37">
        <f t="shared" si="8"/>
        <v>18.520837007874015</v>
      </c>
      <c r="G177" s="38">
        <f t="shared" si="9"/>
        <v>15</v>
      </c>
      <c r="H177" s="39" t="str">
        <f t="shared" si="10"/>
        <v>Port Fairy</v>
      </c>
      <c r="I177" s="37">
        <f t="shared" si="11"/>
        <v>8.4393837910247829</v>
      </c>
      <c r="J177" s="60"/>
      <c r="K177" s="60"/>
      <c r="L177" s="60"/>
      <c r="M177" s="60"/>
    </row>
    <row r="178" spans="2:13" x14ac:dyDescent="0.35">
      <c r="B178" s="41">
        <v>170</v>
      </c>
      <c r="C178" s="42" t="s">
        <v>589</v>
      </c>
      <c r="D178" s="51">
        <f>VLOOKUP($B178,'Suburbs Social H 2021'!$A$5:$PW$5312,'Metro Suburbs'!$Q$4)</f>
        <v>11.673553719008265</v>
      </c>
      <c r="E178" s="62"/>
      <c r="F178" s="37">
        <f t="shared" si="8"/>
        <v>11.690553719008264</v>
      </c>
      <c r="G178" s="38">
        <f t="shared" si="9"/>
        <v>68</v>
      </c>
      <c r="H178" s="39" t="str">
        <f t="shared" si="10"/>
        <v>Dimboola</v>
      </c>
      <c r="I178" s="37">
        <f t="shared" si="11"/>
        <v>8.4468664850136239</v>
      </c>
      <c r="J178" s="60"/>
      <c r="K178" s="60"/>
      <c r="L178" s="60"/>
      <c r="M178" s="60"/>
    </row>
    <row r="179" spans="2:13" x14ac:dyDescent="0.35">
      <c r="B179" s="41">
        <v>171</v>
      </c>
      <c r="C179" s="42" t="s">
        <v>590</v>
      </c>
      <c r="D179" s="51">
        <f>VLOOKUP($B179,'Suburbs Social H 2021'!$A$5:$PW$5312,'Metro Suburbs'!$Q$4)</f>
        <v>7.9336885731201896</v>
      </c>
      <c r="E179" s="62"/>
      <c r="F179" s="37">
        <f t="shared" si="8"/>
        <v>7.9507885731201897</v>
      </c>
      <c r="G179" s="38">
        <f t="shared" si="9"/>
        <v>201</v>
      </c>
      <c r="H179" s="39" t="str">
        <f t="shared" si="10"/>
        <v>Kennington</v>
      </c>
      <c r="I179" s="37">
        <f t="shared" si="11"/>
        <v>8.4276729559748418</v>
      </c>
      <c r="J179" s="60"/>
      <c r="K179" s="60"/>
      <c r="L179" s="60"/>
      <c r="M179" s="60"/>
    </row>
    <row r="180" spans="2:13" x14ac:dyDescent="0.35">
      <c r="B180" s="41">
        <v>172</v>
      </c>
      <c r="C180" s="42" t="s">
        <v>770</v>
      </c>
      <c r="D180" s="51">
        <f>VLOOKUP($B180,'Suburbs Social H 2021'!$A$5:$PW$5312,'Metro Suburbs'!$Q$4)</f>
        <v>4.7315741583257509</v>
      </c>
      <c r="E180" s="62"/>
      <c r="F180" s="37">
        <f t="shared" si="8"/>
        <v>4.7487741583257508</v>
      </c>
      <c r="G180" s="38">
        <f t="shared" si="9"/>
        <v>390</v>
      </c>
      <c r="H180" s="39" t="str">
        <f t="shared" si="10"/>
        <v>Winchelsea</v>
      </c>
      <c r="I180" s="37">
        <f t="shared" si="11"/>
        <v>8.3686440677966107</v>
      </c>
      <c r="J180" s="60"/>
      <c r="K180" s="60"/>
      <c r="L180" s="60"/>
      <c r="M180" s="60"/>
    </row>
    <row r="181" spans="2:13" x14ac:dyDescent="0.35">
      <c r="B181" s="41">
        <v>173</v>
      </c>
      <c r="C181" s="42" t="s">
        <v>592</v>
      </c>
      <c r="D181" s="51">
        <f>VLOOKUP($B181,'Suburbs Social H 2021'!$A$5:$PW$5312,'Metro Suburbs'!$Q$4)</f>
        <v>11.455160744500846</v>
      </c>
      <c r="E181" s="62"/>
      <c r="F181" s="37">
        <f t="shared" si="8"/>
        <v>11.472460744500847</v>
      </c>
      <c r="G181" s="38">
        <f t="shared" si="9"/>
        <v>71</v>
      </c>
      <c r="H181" s="39" t="str">
        <f t="shared" si="10"/>
        <v>Beechworth</v>
      </c>
      <c r="I181" s="37">
        <f t="shared" si="11"/>
        <v>8.4123222748815163</v>
      </c>
      <c r="J181" s="60"/>
      <c r="K181" s="60"/>
      <c r="L181" s="60"/>
      <c r="M181" s="60"/>
    </row>
    <row r="182" spans="2:13" x14ac:dyDescent="0.35">
      <c r="B182" s="41">
        <v>174</v>
      </c>
      <c r="C182" s="42" t="s">
        <v>593</v>
      </c>
      <c r="D182" s="51">
        <f>VLOOKUP($B182,'Suburbs Social H 2021'!$A$5:$PW$5312,'Metro Suburbs'!$Q$4)</f>
        <v>10.579345088161208</v>
      </c>
      <c r="E182" s="62"/>
      <c r="F182" s="37">
        <f t="shared" si="8"/>
        <v>10.596745088161208</v>
      </c>
      <c r="G182" s="38">
        <f t="shared" si="9"/>
        <v>97</v>
      </c>
      <c r="H182" s="39" t="str">
        <f t="shared" si="10"/>
        <v>Meeniyan</v>
      </c>
      <c r="I182" s="37">
        <f t="shared" si="11"/>
        <v>8.360128617363344</v>
      </c>
      <c r="J182" s="60"/>
      <c r="K182" s="60"/>
      <c r="L182" s="60"/>
      <c r="M182" s="60"/>
    </row>
    <row r="183" spans="2:13" x14ac:dyDescent="0.35">
      <c r="B183" s="41">
        <v>175</v>
      </c>
      <c r="C183" s="42" t="s">
        <v>319</v>
      </c>
      <c r="D183" s="51">
        <f>VLOOKUP($B183,'Suburbs Social H 2021'!$A$5:$PW$5312,'Metro Suburbs'!$Q$4)</f>
        <v>3.5872632003224507</v>
      </c>
      <c r="E183" s="62"/>
      <c r="F183" s="37">
        <f t="shared" si="8"/>
        <v>3.6047632003224508</v>
      </c>
      <c r="G183" s="38">
        <f t="shared" si="9"/>
        <v>468</v>
      </c>
      <c r="H183" s="39" t="str">
        <f t="shared" si="10"/>
        <v>St Kilda East</v>
      </c>
      <c r="I183" s="37">
        <f t="shared" si="11"/>
        <v>8.3394294074615942</v>
      </c>
      <c r="J183" s="60"/>
      <c r="K183" s="60"/>
      <c r="L183" s="60"/>
      <c r="M183" s="60"/>
    </row>
    <row r="184" spans="2:13" x14ac:dyDescent="0.35">
      <c r="B184" s="41">
        <v>176</v>
      </c>
      <c r="C184" s="42" t="s">
        <v>594</v>
      </c>
      <c r="D184" s="51">
        <f>VLOOKUP($B184,'Suburbs Social H 2021'!$A$5:$PW$5312,'Metro Suburbs'!$Q$4)</f>
        <v>10</v>
      </c>
      <c r="E184" s="62"/>
      <c r="F184" s="37">
        <f t="shared" si="8"/>
        <v>10.0176</v>
      </c>
      <c r="G184" s="38">
        <f t="shared" si="9"/>
        <v>114</v>
      </c>
      <c r="H184" s="39" t="str">
        <f t="shared" si="10"/>
        <v>Stawell</v>
      </c>
      <c r="I184" s="37">
        <f t="shared" si="11"/>
        <v>8.3236094904706341</v>
      </c>
      <c r="J184" s="60"/>
      <c r="K184" s="60"/>
      <c r="L184" s="60"/>
      <c r="M184" s="60"/>
    </row>
    <row r="185" spans="2:13" x14ac:dyDescent="0.35">
      <c r="B185" s="41">
        <v>177</v>
      </c>
      <c r="C185" s="42" t="s">
        <v>320</v>
      </c>
      <c r="D185" s="51">
        <f>VLOOKUP($B185,'Suburbs Social H 2021'!$A$5:$PW$5312,'Metro Suburbs'!$Q$4)</f>
        <v>5.8601553829078803</v>
      </c>
      <c r="E185" s="62"/>
      <c r="F185" s="37">
        <f t="shared" si="8"/>
        <v>5.8778553829078799</v>
      </c>
      <c r="G185" s="38">
        <f t="shared" si="9"/>
        <v>323</v>
      </c>
      <c r="H185" s="39" t="str">
        <f t="shared" si="10"/>
        <v>Strathdale</v>
      </c>
      <c r="I185" s="37">
        <f t="shared" si="11"/>
        <v>8.2941427960666942</v>
      </c>
      <c r="J185" s="60"/>
      <c r="K185" s="60"/>
      <c r="L185" s="60"/>
      <c r="M185" s="60"/>
    </row>
    <row r="186" spans="2:13" x14ac:dyDescent="0.35">
      <c r="B186" s="41">
        <v>178</v>
      </c>
      <c r="C186" s="42" t="s">
        <v>771</v>
      </c>
      <c r="D186" s="51">
        <f>VLOOKUP($B186,'Suburbs Social H 2021'!$A$5:$PW$5312,'Metro Suburbs'!$Q$4)</f>
        <v>3.3419807721654204</v>
      </c>
      <c r="E186" s="62"/>
      <c r="F186" s="37">
        <f t="shared" si="8"/>
        <v>3.3597807721654203</v>
      </c>
      <c r="G186" s="38">
        <f t="shared" si="9"/>
        <v>480</v>
      </c>
      <c r="H186" s="39" t="str">
        <f t="shared" si="10"/>
        <v>Cranbourne</v>
      </c>
      <c r="I186" s="37">
        <f t="shared" si="11"/>
        <v>8.2946063934657097</v>
      </c>
      <c r="J186" s="60"/>
      <c r="K186" s="60"/>
      <c r="L186" s="60"/>
      <c r="M186" s="60"/>
    </row>
    <row r="187" spans="2:13" x14ac:dyDescent="0.35">
      <c r="B187" s="41">
        <v>179</v>
      </c>
      <c r="C187" s="42" t="s">
        <v>322</v>
      </c>
      <c r="D187" s="51">
        <f>VLOOKUP($B187,'Suburbs Social H 2021'!$A$5:$PW$5312,'Metro Suburbs'!$Q$4)</f>
        <v>6.9012922738520759</v>
      </c>
      <c r="E187" s="62"/>
      <c r="F187" s="37">
        <f t="shared" si="8"/>
        <v>6.9191922738520759</v>
      </c>
      <c r="G187" s="38">
        <f t="shared" si="9"/>
        <v>254</v>
      </c>
      <c r="H187" s="39" t="str">
        <f t="shared" si="10"/>
        <v>Wahgunyah</v>
      </c>
      <c r="I187" s="37">
        <f t="shared" si="11"/>
        <v>8.2547169811320753</v>
      </c>
      <c r="J187" s="60"/>
      <c r="K187" s="60"/>
      <c r="L187" s="60"/>
      <c r="M187" s="60"/>
    </row>
    <row r="188" spans="2:13" x14ac:dyDescent="0.35">
      <c r="B188" s="41">
        <v>180</v>
      </c>
      <c r="C188" s="42" t="s">
        <v>772</v>
      </c>
      <c r="D188" s="51">
        <f>VLOOKUP($B188,'Suburbs Social H 2021'!$A$5:$PW$5312,'Metro Suburbs'!$Q$4)</f>
        <v>2.5360517155643958</v>
      </c>
      <c r="E188" s="62"/>
      <c r="F188" s="37">
        <f t="shared" si="8"/>
        <v>2.5540517155643956</v>
      </c>
      <c r="G188" s="38">
        <f t="shared" si="9"/>
        <v>518</v>
      </c>
      <c r="H188" s="39" t="str">
        <f t="shared" si="10"/>
        <v>Bacchus Marsh</v>
      </c>
      <c r="I188" s="37">
        <f t="shared" si="11"/>
        <v>8.2906530089628685</v>
      </c>
      <c r="J188" s="60"/>
      <c r="K188" s="60"/>
      <c r="L188" s="60"/>
      <c r="M188" s="60"/>
    </row>
    <row r="189" spans="2:13" x14ac:dyDescent="0.35">
      <c r="B189" s="41">
        <v>181</v>
      </c>
      <c r="C189" s="42" t="s">
        <v>324</v>
      </c>
      <c r="D189" s="51">
        <f>VLOOKUP($B189,'Suburbs Social H 2021'!$A$5:$PW$5312,'Metro Suburbs'!$Q$4)</f>
        <v>5.6346905332156814</v>
      </c>
      <c r="E189" s="62"/>
      <c r="F189" s="37">
        <f t="shared" si="8"/>
        <v>5.6527905332156809</v>
      </c>
      <c r="G189" s="38">
        <f t="shared" si="9"/>
        <v>336</v>
      </c>
      <c r="H189" s="39" t="str">
        <f t="shared" si="10"/>
        <v>Northcote</v>
      </c>
      <c r="I189" s="37">
        <f t="shared" si="11"/>
        <v>8.2483326794821501</v>
      </c>
      <c r="J189" s="60"/>
      <c r="K189" s="60"/>
      <c r="L189" s="60"/>
      <c r="M189" s="60"/>
    </row>
    <row r="190" spans="2:13" x14ac:dyDescent="0.35">
      <c r="B190" s="41">
        <v>182</v>
      </c>
      <c r="C190" s="42" t="s">
        <v>773</v>
      </c>
      <c r="D190" s="51">
        <f>VLOOKUP($B190,'Suburbs Social H 2021'!$A$5:$PW$5312,'Metro Suburbs'!$Q$4)</f>
        <v>5.1061007957559683</v>
      </c>
      <c r="E190" s="62"/>
      <c r="F190" s="37">
        <f t="shared" si="8"/>
        <v>5.1243007957559685</v>
      </c>
      <c r="G190" s="38">
        <f t="shared" si="9"/>
        <v>366</v>
      </c>
      <c r="H190" s="39" t="str">
        <f t="shared" si="10"/>
        <v>West Footscray</v>
      </c>
      <c r="I190" s="37">
        <f t="shared" si="11"/>
        <v>8.2306338028169019</v>
      </c>
      <c r="J190" s="60"/>
      <c r="K190" s="60"/>
      <c r="L190" s="60"/>
      <c r="M190" s="60"/>
    </row>
    <row r="191" spans="2:13" x14ac:dyDescent="0.35">
      <c r="B191" s="41">
        <v>183</v>
      </c>
      <c r="C191" s="42" t="s">
        <v>774</v>
      </c>
      <c r="D191" s="51">
        <f>VLOOKUP($B191,'Suburbs Social H 2021'!$A$5:$PW$5312,'Metro Suburbs'!$Q$4)</f>
        <v>6.4479638009049784</v>
      </c>
      <c r="E191" s="62"/>
      <c r="F191" s="37">
        <f t="shared" si="8"/>
        <v>6.4662638009049784</v>
      </c>
      <c r="G191" s="38">
        <f t="shared" si="9"/>
        <v>281</v>
      </c>
      <c r="H191" s="39" t="str">
        <f t="shared" si="10"/>
        <v>Camperdown</v>
      </c>
      <c r="I191" s="37">
        <f t="shared" si="11"/>
        <v>8.2614942528735629</v>
      </c>
      <c r="J191" s="60"/>
      <c r="K191" s="60"/>
      <c r="L191" s="60"/>
      <c r="M191" s="60"/>
    </row>
    <row r="192" spans="2:13" x14ac:dyDescent="0.35">
      <c r="B192" s="41">
        <v>184</v>
      </c>
      <c r="C192" s="42" t="s">
        <v>326</v>
      </c>
      <c r="D192" s="51">
        <f>VLOOKUP($B192,'Suburbs Social H 2021'!$A$5:$PW$5312,'Metro Suburbs'!$Q$4)</f>
        <v>5.3082795067527897</v>
      </c>
      <c r="E192" s="62"/>
      <c r="F192" s="37">
        <f t="shared" si="8"/>
        <v>5.3266795067527895</v>
      </c>
      <c r="G192" s="38">
        <f t="shared" si="9"/>
        <v>353</v>
      </c>
      <c r="H192" s="39" t="str">
        <f t="shared" si="10"/>
        <v>Apollo Bay</v>
      </c>
      <c r="I192" s="37">
        <f t="shared" si="11"/>
        <v>8.2382762991128011</v>
      </c>
      <c r="J192" s="60"/>
      <c r="K192" s="60"/>
      <c r="L192" s="60"/>
      <c r="M192" s="60"/>
    </row>
    <row r="193" spans="2:13" x14ac:dyDescent="0.35">
      <c r="B193" s="41">
        <v>185</v>
      </c>
      <c r="C193" s="42" t="s">
        <v>327</v>
      </c>
      <c r="D193" s="51">
        <f>VLOOKUP($B193,'Suburbs Social H 2021'!$A$5:$PW$5312,'Metro Suburbs'!$Q$4)</f>
        <v>5.5025678650036687</v>
      </c>
      <c r="E193" s="62"/>
      <c r="F193" s="37">
        <f t="shared" si="8"/>
        <v>5.5210678650036691</v>
      </c>
      <c r="G193" s="38">
        <f t="shared" si="9"/>
        <v>341</v>
      </c>
      <c r="H193" s="39" t="str">
        <f t="shared" si="10"/>
        <v>Noble Park North</v>
      </c>
      <c r="I193" s="37">
        <f t="shared" si="11"/>
        <v>8.1846392552366165</v>
      </c>
      <c r="J193" s="60"/>
      <c r="K193" s="60"/>
      <c r="L193" s="60"/>
      <c r="M193" s="60"/>
    </row>
    <row r="194" spans="2:13" x14ac:dyDescent="0.35">
      <c r="B194" s="41">
        <v>186</v>
      </c>
      <c r="C194" s="42" t="s">
        <v>328</v>
      </c>
      <c r="D194" s="51">
        <f>VLOOKUP($B194,'Suburbs Social H 2021'!$A$5:$PW$5312,'Metro Suburbs'!$Q$4)</f>
        <v>4.2328042328042326</v>
      </c>
      <c r="E194" s="62"/>
      <c r="F194" s="37">
        <f t="shared" si="8"/>
        <v>4.2514042328042327</v>
      </c>
      <c r="G194" s="38">
        <f t="shared" si="9"/>
        <v>424</v>
      </c>
      <c r="H194" s="39" t="str">
        <f t="shared" si="10"/>
        <v>Brunswick West</v>
      </c>
      <c r="I194" s="37">
        <f t="shared" si="11"/>
        <v>8.2106541205038699</v>
      </c>
      <c r="J194" s="60"/>
      <c r="K194" s="60"/>
      <c r="L194" s="60"/>
      <c r="M194" s="60"/>
    </row>
    <row r="195" spans="2:13" x14ac:dyDescent="0.35">
      <c r="B195" s="41">
        <v>187</v>
      </c>
      <c r="C195" s="42" t="s">
        <v>329</v>
      </c>
      <c r="D195" s="51">
        <f>VLOOKUP($B195,'Suburbs Social H 2021'!$A$5:$PW$5312,'Metro Suburbs'!$Q$4)</f>
        <v>12.792127921279212</v>
      </c>
      <c r="E195" s="62"/>
      <c r="F195" s="37">
        <f t="shared" si="8"/>
        <v>12.810827921279213</v>
      </c>
      <c r="G195" s="38">
        <f t="shared" si="9"/>
        <v>48</v>
      </c>
      <c r="H195" s="39" t="str">
        <f t="shared" si="10"/>
        <v>Mitchell Park</v>
      </c>
      <c r="I195" s="37">
        <f t="shared" si="11"/>
        <v>8.1818181818181817</v>
      </c>
      <c r="J195" s="60"/>
      <c r="K195" s="60"/>
      <c r="L195" s="60"/>
      <c r="M195" s="60"/>
    </row>
    <row r="196" spans="2:13" x14ac:dyDescent="0.35">
      <c r="B196" s="41">
        <v>188</v>
      </c>
      <c r="C196" s="42" t="s">
        <v>775</v>
      </c>
      <c r="D196" s="51">
        <f>VLOOKUP($B196,'Suburbs Social H 2021'!$A$5:$PW$5312,'Metro Suburbs'!$Q$4)</f>
        <v>12.595419847328243</v>
      </c>
      <c r="E196" s="62"/>
      <c r="F196" s="37">
        <f t="shared" si="8"/>
        <v>12.614219847328243</v>
      </c>
      <c r="G196" s="38">
        <f t="shared" si="9"/>
        <v>53</v>
      </c>
      <c r="H196" s="39" t="str">
        <f t="shared" si="10"/>
        <v>Seaford</v>
      </c>
      <c r="I196" s="37">
        <f t="shared" si="11"/>
        <v>8.1649831649831661</v>
      </c>
      <c r="J196" s="60"/>
      <c r="K196" s="60"/>
      <c r="L196" s="60"/>
      <c r="M196" s="60"/>
    </row>
    <row r="197" spans="2:13" x14ac:dyDescent="0.35">
      <c r="B197" s="41">
        <v>189</v>
      </c>
      <c r="C197" s="42" t="s">
        <v>597</v>
      </c>
      <c r="D197" s="51">
        <f>VLOOKUP($B197,'Suburbs Social H 2021'!$A$5:$PW$5312,'Metro Suburbs'!$Q$4)</f>
        <v>7.244414353419093</v>
      </c>
      <c r="E197" s="62"/>
      <c r="F197" s="37">
        <f t="shared" si="8"/>
        <v>7.2633143534190934</v>
      </c>
      <c r="G197" s="38">
        <f t="shared" si="9"/>
        <v>230</v>
      </c>
      <c r="H197" s="39" t="str">
        <f t="shared" si="10"/>
        <v>Deer Park</v>
      </c>
      <c r="I197" s="37">
        <f t="shared" si="11"/>
        <v>8.1904761904761916</v>
      </c>
      <c r="J197" s="60"/>
      <c r="K197" s="60"/>
      <c r="L197" s="60"/>
      <c r="M197" s="60"/>
    </row>
    <row r="198" spans="2:13" x14ac:dyDescent="0.35">
      <c r="B198" s="41">
        <v>190</v>
      </c>
      <c r="C198" s="42" t="s">
        <v>776</v>
      </c>
      <c r="D198" s="51">
        <f>VLOOKUP($B198,'Suburbs Social H 2021'!$A$5:$PW$5312,'Metro Suburbs'!$Q$4)</f>
        <v>5.7530230853792599</v>
      </c>
      <c r="E198" s="62"/>
      <c r="F198" s="37">
        <f t="shared" si="8"/>
        <v>5.77202308537926</v>
      </c>
      <c r="G198" s="38">
        <f t="shared" si="9"/>
        <v>329</v>
      </c>
      <c r="H198" s="39" t="str">
        <f t="shared" si="10"/>
        <v>West Melbourne</v>
      </c>
      <c r="I198" s="37">
        <f t="shared" si="11"/>
        <v>8.1500646830530403</v>
      </c>
      <c r="J198" s="60"/>
      <c r="K198" s="60"/>
      <c r="L198" s="60"/>
      <c r="M198" s="60"/>
    </row>
    <row r="199" spans="2:13" x14ac:dyDescent="0.35">
      <c r="B199" s="41">
        <v>191</v>
      </c>
      <c r="C199" s="42" t="s">
        <v>331</v>
      </c>
      <c r="D199" s="51">
        <f>VLOOKUP($B199,'Suburbs Social H 2021'!$A$5:$PW$5312,'Metro Suburbs'!$Q$4)</f>
        <v>7.591114945007547</v>
      </c>
      <c r="E199" s="62"/>
      <c r="F199" s="37">
        <f t="shared" si="8"/>
        <v>7.6102149450075469</v>
      </c>
      <c r="G199" s="38">
        <f t="shared" si="9"/>
        <v>215</v>
      </c>
      <c r="H199" s="39" t="str">
        <f t="shared" si="10"/>
        <v>Ardeer</v>
      </c>
      <c r="I199" s="37">
        <f t="shared" si="11"/>
        <v>8.1923419412288503</v>
      </c>
      <c r="J199" s="60"/>
      <c r="K199" s="60"/>
      <c r="L199" s="60"/>
      <c r="M199" s="60"/>
    </row>
    <row r="200" spans="2:13" x14ac:dyDescent="0.35">
      <c r="B200" s="41">
        <v>192</v>
      </c>
      <c r="C200" s="42" t="s">
        <v>332</v>
      </c>
      <c r="D200" s="51">
        <f>VLOOKUP($B200,'Suburbs Social H 2021'!$A$5:$PW$5312,'Metro Suburbs'!$Q$4)</f>
        <v>5.2409874608150471</v>
      </c>
      <c r="E200" s="62"/>
      <c r="F200" s="37">
        <f t="shared" si="8"/>
        <v>5.2601874608150467</v>
      </c>
      <c r="G200" s="38">
        <f t="shared" si="9"/>
        <v>355</v>
      </c>
      <c r="H200" s="39" t="str">
        <f t="shared" si="10"/>
        <v>Melton South</v>
      </c>
      <c r="I200" s="37">
        <f t="shared" si="11"/>
        <v>8.1529002940390267</v>
      </c>
      <c r="J200" s="60"/>
      <c r="K200" s="60"/>
      <c r="L200" s="60"/>
      <c r="M200" s="60"/>
    </row>
    <row r="201" spans="2:13" x14ac:dyDescent="0.35">
      <c r="B201" s="41">
        <v>193</v>
      </c>
      <c r="C201" s="42" t="s">
        <v>777</v>
      </c>
      <c r="D201" s="51">
        <f>VLOOKUP($B201,'Suburbs Social H 2021'!$A$5:$PW$5312,'Metro Suburbs'!$Q$4)</f>
        <v>23.210746531600968</v>
      </c>
      <c r="E201" s="62"/>
      <c r="F201" s="37">
        <f t="shared" si="8"/>
        <v>23.230046531600969</v>
      </c>
      <c r="G201" s="38">
        <f t="shared" si="9"/>
        <v>7</v>
      </c>
      <c r="H201" s="39" t="str">
        <f t="shared" si="10"/>
        <v>Caulfield East</v>
      </c>
      <c r="I201" s="37">
        <f t="shared" si="11"/>
        <v>8.1705150976909415</v>
      </c>
      <c r="J201" s="60"/>
      <c r="K201" s="60"/>
      <c r="L201" s="60"/>
      <c r="M201" s="60"/>
    </row>
    <row r="202" spans="2:13" x14ac:dyDescent="0.35">
      <c r="B202" s="41">
        <v>194</v>
      </c>
      <c r="C202" s="42" t="s">
        <v>334</v>
      </c>
      <c r="D202" s="51">
        <f>VLOOKUP($B202,'Suburbs Social H 2021'!$A$5:$PW$5312,'Metro Suburbs'!$Q$4)</f>
        <v>14.387568555758683</v>
      </c>
      <c r="E202" s="62"/>
      <c r="F202" s="37">
        <f t="shared" ref="F202:F265" si="12">D202+0.0001*B202</f>
        <v>14.406968555758683</v>
      </c>
      <c r="G202" s="38">
        <f t="shared" ref="G202:G265" si="13">RANK(F202,F$9:F$536)</f>
        <v>28</v>
      </c>
      <c r="H202" s="39" t="str">
        <f t="shared" ref="H202:H265" si="14">VLOOKUP(MATCH(B202,$G$9:$G$532,0),$B$9:$D$536,2)</f>
        <v>Myrtleford</v>
      </c>
      <c r="I202" s="37">
        <f t="shared" ref="I202:I265" si="15">VLOOKUP(MATCH(B202,$G$9:$G$5327,0),$B$9:$D$536,3)</f>
        <v>8.1360946745562135</v>
      </c>
      <c r="J202" s="60"/>
      <c r="K202" s="60"/>
      <c r="L202" s="60"/>
      <c r="M202" s="60"/>
    </row>
    <row r="203" spans="2:13" x14ac:dyDescent="0.35">
      <c r="B203" s="41">
        <v>195</v>
      </c>
      <c r="C203" s="42" t="s">
        <v>335</v>
      </c>
      <c r="D203" s="51">
        <f>VLOOKUP($B203,'Suburbs Social H 2021'!$A$5:$PW$5312,'Metro Suburbs'!$Q$4)</f>
        <v>29.64158863416209</v>
      </c>
      <c r="E203" s="62"/>
      <c r="F203" s="37">
        <f t="shared" si="12"/>
        <v>29.661088634162091</v>
      </c>
      <c r="G203" s="38">
        <f t="shared" si="13"/>
        <v>2</v>
      </c>
      <c r="H203" s="39" t="str">
        <f t="shared" si="14"/>
        <v>Golden Point</v>
      </c>
      <c r="I203" s="37">
        <f t="shared" si="15"/>
        <v>8.1268582755203163</v>
      </c>
      <c r="J203" s="60"/>
      <c r="K203" s="60"/>
      <c r="L203" s="60"/>
      <c r="M203" s="60"/>
    </row>
    <row r="204" spans="2:13" x14ac:dyDescent="0.35">
      <c r="B204" s="41">
        <v>196</v>
      </c>
      <c r="C204" s="42" t="s">
        <v>598</v>
      </c>
      <c r="D204" s="51">
        <f>VLOOKUP($B204,'Suburbs Social H 2021'!$A$5:$PW$5312,'Metro Suburbs'!$Q$4)</f>
        <v>10.32298923369221</v>
      </c>
      <c r="E204" s="62"/>
      <c r="F204" s="37">
        <f t="shared" si="12"/>
        <v>10.342589233692211</v>
      </c>
      <c r="G204" s="38">
        <f t="shared" si="13"/>
        <v>101</v>
      </c>
      <c r="H204" s="39" t="str">
        <f t="shared" si="14"/>
        <v>Abbotsford</v>
      </c>
      <c r="I204" s="37">
        <f t="shared" si="15"/>
        <v>8.1087202718006797</v>
      </c>
      <c r="J204" s="60"/>
      <c r="K204" s="60"/>
      <c r="L204" s="60"/>
      <c r="M204" s="60"/>
    </row>
    <row r="205" spans="2:13" x14ac:dyDescent="0.35">
      <c r="B205" s="41">
        <v>197</v>
      </c>
      <c r="C205" s="42" t="s">
        <v>336</v>
      </c>
      <c r="D205" s="51">
        <f>VLOOKUP($B205,'Suburbs Social H 2021'!$A$5:$PW$5312,'Metro Suburbs'!$Q$4)</f>
        <v>12.096004363834719</v>
      </c>
      <c r="E205" s="62"/>
      <c r="F205" s="37">
        <f t="shared" si="12"/>
        <v>12.11570436383472</v>
      </c>
      <c r="G205" s="38">
        <f t="shared" si="13"/>
        <v>61</v>
      </c>
      <c r="H205" s="39" t="str">
        <f t="shared" si="14"/>
        <v>Belmont</v>
      </c>
      <c r="I205" s="37">
        <f t="shared" si="15"/>
        <v>8.0231996133397772</v>
      </c>
      <c r="J205" s="60"/>
      <c r="K205" s="60"/>
      <c r="L205" s="60"/>
      <c r="M205" s="60"/>
    </row>
    <row r="206" spans="2:13" x14ac:dyDescent="0.35">
      <c r="B206" s="41">
        <v>198</v>
      </c>
      <c r="C206" s="42" t="s">
        <v>778</v>
      </c>
      <c r="D206" s="51">
        <f>VLOOKUP($B206,'Suburbs Social H 2021'!$A$5:$PW$5312,'Metro Suburbs'!$Q$4)</f>
        <v>8.6860236220472444</v>
      </c>
      <c r="E206" s="62"/>
      <c r="F206" s="37">
        <f t="shared" si="12"/>
        <v>8.7058236220472445</v>
      </c>
      <c r="G206" s="38">
        <f t="shared" si="13"/>
        <v>160</v>
      </c>
      <c r="H206" s="39" t="str">
        <f t="shared" si="14"/>
        <v>Melton</v>
      </c>
      <c r="I206" s="37">
        <f t="shared" si="15"/>
        <v>7.9769178547182618</v>
      </c>
      <c r="J206" s="60"/>
      <c r="K206" s="60"/>
      <c r="L206" s="60"/>
      <c r="M206" s="60"/>
    </row>
    <row r="207" spans="2:13" x14ac:dyDescent="0.35">
      <c r="B207" s="41">
        <v>199</v>
      </c>
      <c r="C207" s="42" t="s">
        <v>599</v>
      </c>
      <c r="D207" s="51">
        <f>VLOOKUP($B207,'Suburbs Social H 2021'!$A$5:$PW$5312,'Metro Suburbs'!$Q$4)</f>
        <v>6.4444444444444446</v>
      </c>
      <c r="E207" s="62"/>
      <c r="F207" s="37">
        <f t="shared" si="12"/>
        <v>6.4643444444444444</v>
      </c>
      <c r="G207" s="38">
        <f t="shared" si="13"/>
        <v>282</v>
      </c>
      <c r="H207" s="39" t="str">
        <f t="shared" si="14"/>
        <v>Sunshine West</v>
      </c>
      <c r="I207" s="37">
        <f t="shared" si="15"/>
        <v>7.944307944307945</v>
      </c>
      <c r="J207" s="60"/>
      <c r="K207" s="60"/>
      <c r="L207" s="60"/>
      <c r="M207" s="60"/>
    </row>
    <row r="208" spans="2:13" x14ac:dyDescent="0.35">
      <c r="B208" s="41">
        <v>200</v>
      </c>
      <c r="C208" s="42" t="s">
        <v>600</v>
      </c>
      <c r="D208" s="51">
        <f>VLOOKUP($B208,'Suburbs Social H 2021'!$A$5:$PW$5312,'Metro Suburbs'!$Q$4)</f>
        <v>13.725490196078432</v>
      </c>
      <c r="E208" s="62"/>
      <c r="F208" s="37">
        <f t="shared" si="12"/>
        <v>13.745490196078432</v>
      </c>
      <c r="G208" s="38">
        <f t="shared" si="13"/>
        <v>36</v>
      </c>
      <c r="H208" s="39" t="str">
        <f t="shared" si="14"/>
        <v>Grovedale</v>
      </c>
      <c r="I208" s="37">
        <f t="shared" si="15"/>
        <v>7.9453003288904274</v>
      </c>
      <c r="J208" s="60"/>
      <c r="K208" s="60"/>
      <c r="L208" s="60"/>
      <c r="M208" s="60"/>
    </row>
    <row r="209" spans="2:13" x14ac:dyDescent="0.35">
      <c r="B209" s="41">
        <v>201</v>
      </c>
      <c r="C209" s="42" t="s">
        <v>128</v>
      </c>
      <c r="D209" s="51">
        <f>VLOOKUP($B209,'Suburbs Social H 2021'!$A$5:$PW$5312,'Metro Suburbs'!$Q$4)</f>
        <v>8.9815184151043734</v>
      </c>
      <c r="E209" s="62"/>
      <c r="F209" s="37">
        <f t="shared" si="12"/>
        <v>9.0016184151043728</v>
      </c>
      <c r="G209" s="38">
        <f t="shared" si="13"/>
        <v>145</v>
      </c>
      <c r="H209" s="39" t="str">
        <f t="shared" si="14"/>
        <v>East Geelong</v>
      </c>
      <c r="I209" s="37">
        <f t="shared" si="15"/>
        <v>7.9336885731201896</v>
      </c>
      <c r="J209" s="60"/>
      <c r="K209" s="60"/>
      <c r="L209" s="60"/>
      <c r="M209" s="60"/>
    </row>
    <row r="210" spans="2:13" x14ac:dyDescent="0.35">
      <c r="B210" s="41">
        <v>202</v>
      </c>
      <c r="C210" s="42" t="s">
        <v>338</v>
      </c>
      <c r="D210" s="51">
        <f>VLOOKUP($B210,'Suburbs Social H 2021'!$A$5:$PW$5312,'Metro Suburbs'!$Q$4)</f>
        <v>14.460668864813941</v>
      </c>
      <c r="E210" s="62"/>
      <c r="F210" s="37">
        <f t="shared" si="12"/>
        <v>14.480868864813942</v>
      </c>
      <c r="G210" s="38">
        <f t="shared" si="13"/>
        <v>27</v>
      </c>
      <c r="H210" s="39" t="str">
        <f t="shared" si="14"/>
        <v>Brunswick East</v>
      </c>
      <c r="I210" s="37">
        <f t="shared" si="15"/>
        <v>7.9042670445599121</v>
      </c>
      <c r="J210" s="60"/>
      <c r="K210" s="60"/>
      <c r="L210" s="60"/>
      <c r="M210" s="60"/>
    </row>
    <row r="211" spans="2:13" x14ac:dyDescent="0.35">
      <c r="B211" s="41">
        <v>203</v>
      </c>
      <c r="C211" s="42" t="s">
        <v>339</v>
      </c>
      <c r="D211" s="51">
        <f>VLOOKUP($B211,'Suburbs Social H 2021'!$A$5:$PW$5312,'Metro Suburbs'!$Q$4)</f>
        <v>3.2806265701196984</v>
      </c>
      <c r="E211" s="62"/>
      <c r="F211" s="37">
        <f t="shared" si="12"/>
        <v>3.3009265701196986</v>
      </c>
      <c r="G211" s="38">
        <f t="shared" si="13"/>
        <v>483</v>
      </c>
      <c r="H211" s="39" t="str">
        <f t="shared" si="14"/>
        <v>Alexandra</v>
      </c>
      <c r="I211" s="37">
        <f t="shared" si="15"/>
        <v>7.8968573730862204</v>
      </c>
      <c r="J211" s="60"/>
      <c r="K211" s="60"/>
      <c r="L211" s="60"/>
      <c r="M211" s="60"/>
    </row>
    <row r="212" spans="2:13" x14ac:dyDescent="0.35">
      <c r="B212" s="41">
        <v>204</v>
      </c>
      <c r="C212" s="42" t="s">
        <v>340</v>
      </c>
      <c r="D212" s="51">
        <f>VLOOKUP($B212,'Suburbs Social H 2021'!$A$5:$PW$5312,'Metro Suburbs'!$Q$4)</f>
        <v>6.2360801781737196</v>
      </c>
      <c r="E212" s="62"/>
      <c r="F212" s="37">
        <f t="shared" si="12"/>
        <v>6.25648017817372</v>
      </c>
      <c r="G212" s="38">
        <f t="shared" si="13"/>
        <v>294</v>
      </c>
      <c r="H212" s="39" t="str">
        <f t="shared" si="14"/>
        <v>Black Hill</v>
      </c>
      <c r="I212" s="37">
        <f t="shared" si="15"/>
        <v>7.882352941176471</v>
      </c>
      <c r="J212" s="60"/>
      <c r="K212" s="60"/>
      <c r="L212" s="60"/>
      <c r="M212" s="60"/>
    </row>
    <row r="213" spans="2:13" x14ac:dyDescent="0.35">
      <c r="B213" s="41">
        <v>205</v>
      </c>
      <c r="C213" s="42" t="s">
        <v>601</v>
      </c>
      <c r="D213" s="51">
        <f>VLOOKUP($B213,'Suburbs Social H 2021'!$A$5:$PW$5312,'Metro Suburbs'!$Q$4)</f>
        <v>6.5567334118570866</v>
      </c>
      <c r="E213" s="62"/>
      <c r="F213" s="37">
        <f t="shared" si="12"/>
        <v>6.5772334118570868</v>
      </c>
      <c r="G213" s="38">
        <f t="shared" si="13"/>
        <v>272</v>
      </c>
      <c r="H213" s="39" t="str">
        <f t="shared" si="14"/>
        <v>Sale</v>
      </c>
      <c r="I213" s="37">
        <f t="shared" si="15"/>
        <v>7.7906374157885647</v>
      </c>
      <c r="J213" s="60"/>
      <c r="K213" s="60"/>
      <c r="L213" s="60"/>
      <c r="M213" s="60"/>
    </row>
    <row r="214" spans="2:13" x14ac:dyDescent="0.35">
      <c r="B214" s="41">
        <v>206</v>
      </c>
      <c r="C214" s="42" t="s">
        <v>602</v>
      </c>
      <c r="D214" s="51">
        <f>VLOOKUP($B214,'Suburbs Social H 2021'!$A$5:$PW$5312,'Metro Suburbs'!$Q$4)</f>
        <v>8.7148721187243439</v>
      </c>
      <c r="E214" s="62"/>
      <c r="F214" s="37">
        <f t="shared" si="12"/>
        <v>8.7354721187243438</v>
      </c>
      <c r="G214" s="38">
        <f t="shared" si="13"/>
        <v>159</v>
      </c>
      <c r="H214" s="39" t="str">
        <f t="shared" si="14"/>
        <v>North Wonthaggi</v>
      </c>
      <c r="I214" s="37">
        <f t="shared" si="15"/>
        <v>7.7605321507760534</v>
      </c>
      <c r="J214" s="60"/>
      <c r="K214" s="60"/>
      <c r="L214" s="60"/>
      <c r="M214" s="60"/>
    </row>
    <row r="215" spans="2:13" x14ac:dyDescent="0.35">
      <c r="B215" s="41">
        <v>207</v>
      </c>
      <c r="C215" s="42" t="s">
        <v>341</v>
      </c>
      <c r="D215" s="51">
        <f>VLOOKUP($B215,'Suburbs Social H 2021'!$A$5:$PW$5312,'Metro Suburbs'!$Q$4)</f>
        <v>4.430195278344506</v>
      </c>
      <c r="E215" s="62"/>
      <c r="F215" s="37">
        <f t="shared" si="12"/>
        <v>4.4508952783445057</v>
      </c>
      <c r="G215" s="38">
        <f t="shared" si="13"/>
        <v>411</v>
      </c>
      <c r="H215" s="39" t="str">
        <f t="shared" si="14"/>
        <v>Clarinda</v>
      </c>
      <c r="I215" s="37">
        <f t="shared" si="15"/>
        <v>7.7742699289660617</v>
      </c>
      <c r="J215" s="60"/>
      <c r="K215" s="60"/>
      <c r="L215" s="60"/>
      <c r="M215" s="60"/>
    </row>
    <row r="216" spans="2:13" x14ac:dyDescent="0.35">
      <c r="B216" s="41">
        <v>208</v>
      </c>
      <c r="C216" s="42" t="s">
        <v>342</v>
      </c>
      <c r="D216" s="51">
        <f>VLOOKUP($B216,'Suburbs Social H 2021'!$A$5:$PW$5312,'Metro Suburbs'!$Q$4)</f>
        <v>5.7463447806868411</v>
      </c>
      <c r="E216" s="62"/>
      <c r="F216" s="37">
        <f t="shared" si="12"/>
        <v>5.7671447806868414</v>
      </c>
      <c r="G216" s="38">
        <f t="shared" si="13"/>
        <v>330</v>
      </c>
      <c r="H216" s="39" t="str">
        <f t="shared" si="14"/>
        <v>Bayswater</v>
      </c>
      <c r="I216" s="37">
        <f t="shared" si="15"/>
        <v>7.7773144286905751</v>
      </c>
      <c r="J216" s="60"/>
      <c r="K216" s="60"/>
      <c r="L216" s="60"/>
      <c r="M216" s="60"/>
    </row>
    <row r="217" spans="2:13" x14ac:dyDescent="0.35">
      <c r="B217" s="41">
        <v>209</v>
      </c>
      <c r="C217" s="42" t="s">
        <v>343</v>
      </c>
      <c r="D217" s="51">
        <f>VLOOKUP($B217,'Suburbs Social H 2021'!$A$5:$PW$5312,'Metro Suburbs'!$Q$4)</f>
        <v>6.2246278755074425</v>
      </c>
      <c r="E217" s="62"/>
      <c r="F217" s="37">
        <f t="shared" si="12"/>
        <v>6.2455278755074426</v>
      </c>
      <c r="G217" s="38">
        <f t="shared" si="13"/>
        <v>296</v>
      </c>
      <c r="H217" s="39" t="str">
        <f t="shared" si="14"/>
        <v>Wedderburn</v>
      </c>
      <c r="I217" s="37">
        <f t="shared" si="15"/>
        <v>7.7108433734939767</v>
      </c>
      <c r="J217" s="60"/>
      <c r="K217" s="60"/>
      <c r="L217" s="60"/>
      <c r="M217" s="60"/>
    </row>
    <row r="218" spans="2:13" x14ac:dyDescent="0.35">
      <c r="B218" s="41">
        <v>210</v>
      </c>
      <c r="C218" s="42" t="s">
        <v>779</v>
      </c>
      <c r="D218" s="51">
        <f>VLOOKUP($B218,'Suburbs Social H 2021'!$A$5:$PW$5312,'Metro Suburbs'!$Q$4)</f>
        <v>4.4956362898315412</v>
      </c>
      <c r="E218" s="62"/>
      <c r="F218" s="37">
        <f t="shared" si="12"/>
        <v>4.5166362898315411</v>
      </c>
      <c r="G218" s="38">
        <f t="shared" si="13"/>
        <v>405</v>
      </c>
      <c r="H218" s="39" t="str">
        <f t="shared" si="14"/>
        <v>Altona North</v>
      </c>
      <c r="I218" s="37">
        <f t="shared" si="15"/>
        <v>7.7586206896551726</v>
      </c>
      <c r="J218" s="60"/>
      <c r="K218" s="60"/>
      <c r="L218" s="60"/>
      <c r="M218" s="60"/>
    </row>
    <row r="219" spans="2:13" x14ac:dyDescent="0.35">
      <c r="B219" s="41">
        <v>211</v>
      </c>
      <c r="C219" s="42" t="s">
        <v>345</v>
      </c>
      <c r="D219" s="51">
        <f>VLOOKUP($B219,'Suburbs Social H 2021'!$A$5:$PW$5312,'Metro Suburbs'!$Q$4)</f>
        <v>4.7960462202422383</v>
      </c>
      <c r="E219" s="62"/>
      <c r="F219" s="37">
        <f t="shared" si="12"/>
        <v>4.8171462202422379</v>
      </c>
      <c r="G219" s="38">
        <f t="shared" si="13"/>
        <v>387</v>
      </c>
      <c r="H219" s="39" t="e">
        <f t="shared" si="14"/>
        <v>#N/A</v>
      </c>
      <c r="I219" s="37">
        <f t="shared" si="15"/>
        <v>7.6945162216480041</v>
      </c>
      <c r="J219" s="60"/>
      <c r="K219" s="60"/>
      <c r="L219" s="60"/>
      <c r="M219" s="60"/>
    </row>
    <row r="220" spans="2:13" x14ac:dyDescent="0.35">
      <c r="B220" s="41">
        <v>212</v>
      </c>
      <c r="C220" s="42" t="s">
        <v>780</v>
      </c>
      <c r="D220" s="51">
        <f>VLOOKUP($B220,'Suburbs Social H 2021'!$A$5:$PW$5312,'Metro Suburbs'!$Q$4)</f>
        <v>8.8287020752726004</v>
      </c>
      <c r="E220" s="62"/>
      <c r="F220" s="37">
        <f t="shared" si="12"/>
        <v>8.8499020752726008</v>
      </c>
      <c r="G220" s="38">
        <f t="shared" si="13"/>
        <v>152</v>
      </c>
      <c r="H220" s="39" t="str">
        <f t="shared" si="14"/>
        <v>Coleraine</v>
      </c>
      <c r="I220" s="37">
        <f t="shared" si="15"/>
        <v>7.6923076923076925</v>
      </c>
      <c r="J220" s="60"/>
      <c r="K220" s="60"/>
      <c r="L220" s="60"/>
      <c r="M220" s="60"/>
    </row>
    <row r="221" spans="2:13" x14ac:dyDescent="0.35">
      <c r="B221" s="41">
        <v>213</v>
      </c>
      <c r="C221" s="42" t="s">
        <v>850</v>
      </c>
      <c r="D221" s="51">
        <f>VLOOKUP($B221,'Suburbs Social H 2021'!$A$5:$PW$5312,'Metro Suburbs'!$Q$4)</f>
        <v>8.1268582755203163</v>
      </c>
      <c r="E221" s="62"/>
      <c r="F221" s="37">
        <f t="shared" si="12"/>
        <v>8.1481582755203164</v>
      </c>
      <c r="G221" s="38">
        <f t="shared" si="13"/>
        <v>195</v>
      </c>
      <c r="H221" s="39" t="str">
        <f t="shared" si="14"/>
        <v>Spotswood</v>
      </c>
      <c r="I221" s="37">
        <f t="shared" si="15"/>
        <v>7.6271186440677967</v>
      </c>
      <c r="J221" s="60"/>
      <c r="K221" s="60"/>
      <c r="L221" s="60"/>
      <c r="M221" s="60"/>
    </row>
    <row r="222" spans="2:13" x14ac:dyDescent="0.35">
      <c r="B222" s="41">
        <v>214</v>
      </c>
      <c r="C222" s="42" t="s">
        <v>604</v>
      </c>
      <c r="D222" s="51">
        <f>VLOOKUP($B222,'Suburbs Social H 2021'!$A$5:$PW$5312,'Metro Suburbs'!$Q$4)</f>
        <v>11.057304277643262</v>
      </c>
      <c r="E222" s="62"/>
      <c r="F222" s="37">
        <f t="shared" si="12"/>
        <v>11.078704277643261</v>
      </c>
      <c r="G222" s="38">
        <f t="shared" si="13"/>
        <v>84</v>
      </c>
      <c r="H222" s="39" t="str">
        <f t="shared" si="14"/>
        <v>Williamstown</v>
      </c>
      <c r="I222" s="37">
        <f t="shared" si="15"/>
        <v>7.5796411570853168</v>
      </c>
      <c r="J222" s="60"/>
      <c r="K222" s="60"/>
      <c r="L222" s="60"/>
      <c r="M222" s="60"/>
    </row>
    <row r="223" spans="2:13" x14ac:dyDescent="0.35">
      <c r="B223" s="41">
        <v>215</v>
      </c>
      <c r="C223" s="42" t="s">
        <v>347</v>
      </c>
      <c r="D223" s="51">
        <f>VLOOKUP($B223,'Suburbs Social H 2021'!$A$5:$PW$5312,'Metro Suburbs'!$Q$4)</f>
        <v>3.6214953271028034</v>
      </c>
      <c r="E223" s="62"/>
      <c r="F223" s="37">
        <f t="shared" si="12"/>
        <v>3.6429953271028035</v>
      </c>
      <c r="G223" s="38">
        <f t="shared" si="13"/>
        <v>466</v>
      </c>
      <c r="H223" s="39" t="str">
        <f t="shared" si="14"/>
        <v>Fawkner</v>
      </c>
      <c r="I223" s="37">
        <f t="shared" si="15"/>
        <v>7.591114945007547</v>
      </c>
      <c r="J223" s="60"/>
      <c r="K223" s="60"/>
      <c r="L223" s="60"/>
      <c r="M223" s="60"/>
    </row>
    <row r="224" spans="2:13" x14ac:dyDescent="0.35">
      <c r="B224" s="41">
        <v>216</v>
      </c>
      <c r="C224" s="42" t="s">
        <v>605</v>
      </c>
      <c r="D224" s="51">
        <f>VLOOKUP($B224,'Suburbs Social H 2021'!$A$5:$PW$5312,'Metro Suburbs'!$Q$4)</f>
        <v>7.9453003288904274</v>
      </c>
      <c r="E224" s="62"/>
      <c r="F224" s="37">
        <f t="shared" si="12"/>
        <v>7.9669003288904277</v>
      </c>
      <c r="G224" s="38">
        <f t="shared" si="13"/>
        <v>200</v>
      </c>
      <c r="H224" s="39" t="str">
        <f t="shared" si="14"/>
        <v>Quarry Hill</v>
      </c>
      <c r="I224" s="37">
        <f t="shared" si="15"/>
        <v>7.5396825396825395</v>
      </c>
      <c r="J224" s="60"/>
      <c r="K224" s="60"/>
      <c r="L224" s="60"/>
      <c r="M224" s="60"/>
    </row>
    <row r="225" spans="2:13" x14ac:dyDescent="0.35">
      <c r="B225" s="41">
        <v>217</v>
      </c>
      <c r="C225" s="42" t="s">
        <v>606</v>
      </c>
      <c r="D225" s="51">
        <f>VLOOKUP($B225,'Suburbs Social H 2021'!$A$5:$PW$5312,'Metro Suburbs'!$Q$4)</f>
        <v>12.76595744680851</v>
      </c>
      <c r="E225" s="62"/>
      <c r="F225" s="37">
        <f t="shared" si="12"/>
        <v>12.78765744680851</v>
      </c>
      <c r="G225" s="38">
        <f t="shared" si="13"/>
        <v>49</v>
      </c>
      <c r="H225" s="39" t="str">
        <f t="shared" si="14"/>
        <v>Traralgon</v>
      </c>
      <c r="I225" s="37">
        <f t="shared" si="15"/>
        <v>7.5117813383600378</v>
      </c>
      <c r="J225" s="60"/>
      <c r="K225" s="60"/>
      <c r="L225" s="60"/>
      <c r="M225" s="60"/>
    </row>
    <row r="226" spans="2:13" x14ac:dyDescent="0.35">
      <c r="B226" s="41">
        <v>218</v>
      </c>
      <c r="C226" s="42" t="s">
        <v>348</v>
      </c>
      <c r="D226" s="51">
        <f>VLOOKUP($B226,'Suburbs Social H 2021'!$A$5:$PW$5312,'Metro Suburbs'!$Q$4)</f>
        <v>6.8522483940042829</v>
      </c>
      <c r="E226" s="62"/>
      <c r="F226" s="37">
        <f t="shared" si="12"/>
        <v>6.8740483940042827</v>
      </c>
      <c r="G226" s="38">
        <f t="shared" si="13"/>
        <v>258</v>
      </c>
      <c r="H226" s="39" t="str">
        <f t="shared" si="14"/>
        <v>Herne Hill</v>
      </c>
      <c r="I226" s="37">
        <f t="shared" si="15"/>
        <v>7.4748743718592969</v>
      </c>
      <c r="J226" s="60"/>
      <c r="K226" s="60"/>
      <c r="L226" s="60"/>
      <c r="M226" s="60"/>
    </row>
    <row r="227" spans="2:13" x14ac:dyDescent="0.35">
      <c r="B227" s="41">
        <v>219</v>
      </c>
      <c r="C227" s="42" t="s">
        <v>349</v>
      </c>
      <c r="D227" s="51">
        <f>VLOOKUP($B227,'Suburbs Social H 2021'!$A$5:$PW$5312,'Metro Suburbs'!$Q$4)</f>
        <v>6.1870503597122299</v>
      </c>
      <c r="E227" s="62"/>
      <c r="F227" s="37">
        <f t="shared" si="12"/>
        <v>6.2089503597122295</v>
      </c>
      <c r="G227" s="38">
        <f t="shared" si="13"/>
        <v>299</v>
      </c>
      <c r="H227" s="39" t="str">
        <f t="shared" si="14"/>
        <v>Mansfield</v>
      </c>
      <c r="I227" s="37">
        <f t="shared" si="15"/>
        <v>7.4330563250230837</v>
      </c>
      <c r="J227" s="60"/>
      <c r="K227" s="60"/>
      <c r="L227" s="60"/>
      <c r="M227" s="60"/>
    </row>
    <row r="228" spans="2:13" x14ac:dyDescent="0.35">
      <c r="B228" s="41">
        <v>220</v>
      </c>
      <c r="C228" s="42" t="s">
        <v>607</v>
      </c>
      <c r="D228" s="51">
        <f>VLOOKUP($B228,'Suburbs Social H 2021'!$A$5:$PW$5312,'Metro Suburbs'!$Q$4)</f>
        <v>13.122171945701359</v>
      </c>
      <c r="E228" s="62"/>
      <c r="F228" s="37">
        <f t="shared" si="12"/>
        <v>13.144171945701359</v>
      </c>
      <c r="G228" s="38">
        <f t="shared" si="13"/>
        <v>44</v>
      </c>
      <c r="H228" s="39" t="str">
        <f t="shared" si="14"/>
        <v>Heyfield</v>
      </c>
      <c r="I228" s="37">
        <f t="shared" si="15"/>
        <v>7.3929961089494167</v>
      </c>
      <c r="J228" s="60"/>
      <c r="K228" s="60"/>
      <c r="L228" s="60"/>
      <c r="M228" s="60"/>
    </row>
    <row r="229" spans="2:13" x14ac:dyDescent="0.35">
      <c r="B229" s="41">
        <v>221</v>
      </c>
      <c r="C229" s="42" t="s">
        <v>781</v>
      </c>
      <c r="D229" s="51">
        <f>VLOOKUP($B229,'Suburbs Social H 2021'!$A$5:$PW$5312,'Metro Suburbs'!$Q$4)</f>
        <v>9.6215966774342405</v>
      </c>
      <c r="E229" s="62"/>
      <c r="F229" s="37">
        <f t="shared" si="12"/>
        <v>9.6436966774342405</v>
      </c>
      <c r="G229" s="38">
        <f t="shared" si="13"/>
        <v>121</v>
      </c>
      <c r="H229" s="39" t="str">
        <f t="shared" si="14"/>
        <v>Oakleigh</v>
      </c>
      <c r="I229" s="37">
        <f t="shared" si="15"/>
        <v>7.3742672014810244</v>
      </c>
      <c r="J229" s="60"/>
      <c r="K229" s="60"/>
      <c r="L229" s="60"/>
      <c r="M229" s="60"/>
    </row>
    <row r="230" spans="2:13" x14ac:dyDescent="0.35">
      <c r="B230" s="41">
        <v>222</v>
      </c>
      <c r="C230" s="42" t="s">
        <v>609</v>
      </c>
      <c r="D230" s="51">
        <f>VLOOKUP($B230,'Suburbs Social H 2021'!$A$5:$PW$5312,'Metro Suburbs'!$Q$4)</f>
        <v>5.8402411454408441</v>
      </c>
      <c r="E230" s="62"/>
      <c r="F230" s="37">
        <f t="shared" si="12"/>
        <v>5.8624411454408438</v>
      </c>
      <c r="G230" s="38">
        <f t="shared" si="13"/>
        <v>325</v>
      </c>
      <c r="H230" s="39" t="str">
        <f t="shared" si="14"/>
        <v>Box Hill South</v>
      </c>
      <c r="I230" s="37">
        <f t="shared" si="15"/>
        <v>7.387096774193548</v>
      </c>
      <c r="J230" s="60"/>
      <c r="K230" s="60"/>
      <c r="L230" s="60"/>
      <c r="M230" s="60"/>
    </row>
    <row r="231" spans="2:13" x14ac:dyDescent="0.35">
      <c r="B231" s="41">
        <v>223</v>
      </c>
      <c r="C231" s="42" t="s">
        <v>782</v>
      </c>
      <c r="D231" s="51">
        <f>VLOOKUP($B231,'Suburbs Social H 2021'!$A$5:$PW$5312,'Metro Suburbs'!$Q$4)</f>
        <v>6.7447495961227784</v>
      </c>
      <c r="E231" s="62"/>
      <c r="F231" s="37">
        <f t="shared" si="12"/>
        <v>6.7670495961227788</v>
      </c>
      <c r="G231" s="38">
        <f t="shared" si="13"/>
        <v>262</v>
      </c>
      <c r="H231" s="39" t="str">
        <f t="shared" si="14"/>
        <v>Mount Clear</v>
      </c>
      <c r="I231" s="37">
        <f t="shared" si="15"/>
        <v>7.3442136498516319</v>
      </c>
      <c r="J231" s="60"/>
      <c r="K231" s="60"/>
      <c r="L231" s="60"/>
      <c r="M231" s="60"/>
    </row>
    <row r="232" spans="2:13" x14ac:dyDescent="0.35">
      <c r="B232" s="41">
        <v>224</v>
      </c>
      <c r="C232" s="42" t="s">
        <v>351</v>
      </c>
      <c r="D232" s="51">
        <f>VLOOKUP($B232,'Suburbs Social H 2021'!$A$5:$PW$5312,'Metro Suburbs'!$Q$4)</f>
        <v>15.16494337764648</v>
      </c>
      <c r="E232" s="62"/>
      <c r="F232" s="37">
        <f t="shared" si="12"/>
        <v>15.18734337764648</v>
      </c>
      <c r="G232" s="38">
        <f t="shared" si="13"/>
        <v>23</v>
      </c>
      <c r="H232" s="39" t="str">
        <f t="shared" si="14"/>
        <v>Thornbury</v>
      </c>
      <c r="I232" s="37">
        <f t="shared" si="15"/>
        <v>7.3281289347771335</v>
      </c>
      <c r="J232" s="60"/>
      <c r="K232" s="60"/>
      <c r="L232" s="60"/>
      <c r="M232" s="60"/>
    </row>
    <row r="233" spans="2:13" x14ac:dyDescent="0.35">
      <c r="B233" s="41">
        <v>225</v>
      </c>
      <c r="C233" s="42" t="s">
        <v>352</v>
      </c>
      <c r="D233" s="51">
        <f>VLOOKUP($B233,'Suburbs Social H 2021'!$A$5:$PW$5312,'Metro Suburbs'!$Q$4)</f>
        <v>6.9381986380573037</v>
      </c>
      <c r="E233" s="62"/>
      <c r="F233" s="37">
        <f t="shared" si="12"/>
        <v>6.9606986380573037</v>
      </c>
      <c r="G233" s="38">
        <f t="shared" si="13"/>
        <v>249</v>
      </c>
      <c r="H233" s="39" t="str">
        <f t="shared" si="14"/>
        <v>Maffra</v>
      </c>
      <c r="I233" s="37">
        <f t="shared" si="15"/>
        <v>7.2847682119205297</v>
      </c>
      <c r="J233" s="60"/>
      <c r="K233" s="60"/>
      <c r="L233" s="60"/>
      <c r="M233" s="60"/>
    </row>
    <row r="234" spans="2:13" x14ac:dyDescent="0.35">
      <c r="B234" s="41">
        <v>226</v>
      </c>
      <c r="C234" s="42" t="s">
        <v>610</v>
      </c>
      <c r="D234" s="51">
        <f>VLOOKUP($B234,'Suburbs Social H 2021'!$A$5:$PW$5312,'Metro Suburbs'!$Q$4)</f>
        <v>4.0096230954290295</v>
      </c>
      <c r="E234" s="62"/>
      <c r="F234" s="37">
        <f t="shared" si="12"/>
        <v>4.0322230954290292</v>
      </c>
      <c r="G234" s="38">
        <f t="shared" si="13"/>
        <v>443</v>
      </c>
      <c r="H234" s="39" t="str">
        <f t="shared" si="14"/>
        <v>Travancore</v>
      </c>
      <c r="I234" s="37">
        <f t="shared" si="15"/>
        <v>7.2588347659980901</v>
      </c>
      <c r="J234" s="60"/>
      <c r="K234" s="60"/>
      <c r="L234" s="60"/>
      <c r="M234" s="60"/>
    </row>
    <row r="235" spans="2:13" x14ac:dyDescent="0.35">
      <c r="B235" s="41">
        <v>227</v>
      </c>
      <c r="C235" s="42" t="s">
        <v>783</v>
      </c>
      <c r="D235" s="51">
        <f>VLOOKUP($B235,'Suburbs Social H 2021'!$A$5:$PW$5312,'Metro Suburbs'!$Q$4)</f>
        <v>9.1085742045178524</v>
      </c>
      <c r="E235" s="62"/>
      <c r="F235" s="37">
        <f t="shared" si="12"/>
        <v>9.1312742045178528</v>
      </c>
      <c r="G235" s="38">
        <f t="shared" si="13"/>
        <v>141</v>
      </c>
      <c r="H235" s="39" t="str">
        <f t="shared" si="14"/>
        <v>Carrum</v>
      </c>
      <c r="I235" s="37">
        <f t="shared" si="15"/>
        <v>7.2747621712367092</v>
      </c>
      <c r="J235" s="60"/>
      <c r="K235" s="60"/>
      <c r="L235" s="60"/>
      <c r="M235" s="60"/>
    </row>
    <row r="236" spans="2:13" x14ac:dyDescent="0.35">
      <c r="B236" s="41">
        <v>228</v>
      </c>
      <c r="C236" s="42" t="s">
        <v>784</v>
      </c>
      <c r="D236" s="51">
        <f>VLOOKUP($B236,'Suburbs Social H 2021'!$A$5:$PW$5312,'Metro Suburbs'!$Q$4)</f>
        <v>6.2532140285919979</v>
      </c>
      <c r="E236" s="62"/>
      <c r="F236" s="37">
        <f t="shared" si="12"/>
        <v>6.2760140285919981</v>
      </c>
      <c r="G236" s="38">
        <f t="shared" si="13"/>
        <v>292</v>
      </c>
      <c r="H236" s="39" t="str">
        <f t="shared" si="14"/>
        <v>St Kilda West</v>
      </c>
      <c r="I236" s="37">
        <f t="shared" si="15"/>
        <v>7.2331460674157295</v>
      </c>
      <c r="J236" s="60"/>
      <c r="K236" s="60"/>
      <c r="L236" s="60"/>
      <c r="M236" s="60"/>
    </row>
    <row r="237" spans="2:13" x14ac:dyDescent="0.35">
      <c r="B237" s="41">
        <v>229</v>
      </c>
      <c r="C237" s="42" t="s">
        <v>355</v>
      </c>
      <c r="D237" s="51">
        <f>VLOOKUP($B237,'Suburbs Social H 2021'!$A$5:$PW$5312,'Metro Suburbs'!$Q$4)</f>
        <v>6.0669121178165515</v>
      </c>
      <c r="E237" s="62"/>
      <c r="F237" s="37">
        <f t="shared" si="12"/>
        <v>6.0898121178165514</v>
      </c>
      <c r="G237" s="38">
        <f t="shared" si="13"/>
        <v>305</v>
      </c>
      <c r="H237" s="39" t="str">
        <f t="shared" si="14"/>
        <v>Clayton South</v>
      </c>
      <c r="I237" s="37">
        <f t="shared" si="15"/>
        <v>7.2638712409995767</v>
      </c>
      <c r="J237" s="60"/>
      <c r="K237" s="60"/>
      <c r="L237" s="60"/>
      <c r="M237" s="60"/>
    </row>
    <row r="238" spans="2:13" x14ac:dyDescent="0.35">
      <c r="B238" s="41">
        <v>230</v>
      </c>
      <c r="C238" s="42" t="s">
        <v>356</v>
      </c>
      <c r="D238" s="51">
        <f>VLOOKUP($B238,'Suburbs Social H 2021'!$A$5:$PW$5312,'Metro Suburbs'!$Q$4)</f>
        <v>6.919104991394148</v>
      </c>
      <c r="E238" s="62"/>
      <c r="F238" s="37">
        <f t="shared" si="12"/>
        <v>6.9421049913941477</v>
      </c>
      <c r="G238" s="38">
        <f t="shared" si="13"/>
        <v>251</v>
      </c>
      <c r="H238" s="39" t="str">
        <f t="shared" si="14"/>
        <v>Euroa</v>
      </c>
      <c r="I238" s="37">
        <f t="shared" si="15"/>
        <v>7.244414353419093</v>
      </c>
      <c r="J238" s="60"/>
      <c r="K238" s="60"/>
      <c r="L238" s="60"/>
      <c r="M238" s="60"/>
    </row>
    <row r="239" spans="2:13" x14ac:dyDescent="0.35">
      <c r="B239" s="41">
        <v>231</v>
      </c>
      <c r="C239" s="42" t="s">
        <v>785</v>
      </c>
      <c r="D239" s="51">
        <f>VLOOKUP($B239,'Suburbs Social H 2021'!$A$5:$PW$5312,'Metro Suburbs'!$Q$4)</f>
        <v>4.9799196787148592</v>
      </c>
      <c r="E239" s="62"/>
      <c r="F239" s="37">
        <f t="shared" si="12"/>
        <v>5.0030196787148595</v>
      </c>
      <c r="G239" s="38">
        <f t="shared" si="13"/>
        <v>375</v>
      </c>
      <c r="H239" s="39" t="str">
        <f t="shared" si="14"/>
        <v>Highett</v>
      </c>
      <c r="I239" s="37">
        <f t="shared" si="15"/>
        <v>7.2351959966638857</v>
      </c>
      <c r="J239" s="60"/>
      <c r="K239" s="60"/>
      <c r="L239" s="60"/>
      <c r="M239" s="60"/>
    </row>
    <row r="240" spans="2:13" x14ac:dyDescent="0.35">
      <c r="B240" s="41">
        <v>232</v>
      </c>
      <c r="C240" s="42" t="s">
        <v>357</v>
      </c>
      <c r="D240" s="51">
        <f>VLOOKUP($B240,'Suburbs Social H 2021'!$A$5:$PW$5312,'Metro Suburbs'!$Q$4)</f>
        <v>5.2137643378519289</v>
      </c>
      <c r="E240" s="62"/>
      <c r="F240" s="37">
        <f t="shared" si="12"/>
        <v>5.2369643378519291</v>
      </c>
      <c r="G240" s="38">
        <f t="shared" si="13"/>
        <v>356</v>
      </c>
      <c r="H240" s="39" t="str">
        <f t="shared" si="14"/>
        <v>Bayswater North</v>
      </c>
      <c r="I240" s="37">
        <f t="shared" si="15"/>
        <v>7.254960023689665</v>
      </c>
      <c r="J240" s="60"/>
      <c r="K240" s="60"/>
      <c r="L240" s="60"/>
      <c r="M240" s="60"/>
    </row>
    <row r="241" spans="2:13" x14ac:dyDescent="0.35">
      <c r="B241" s="41">
        <v>233</v>
      </c>
      <c r="C241" s="42" t="s">
        <v>358</v>
      </c>
      <c r="D241" s="51">
        <f>VLOOKUP($B241,'Suburbs Social H 2021'!$A$5:$PW$5312,'Metro Suburbs'!$Q$4)</f>
        <v>4.2764089493061457</v>
      </c>
      <c r="E241" s="62"/>
      <c r="F241" s="37">
        <f t="shared" si="12"/>
        <v>4.2997089493061456</v>
      </c>
      <c r="G241" s="38">
        <f t="shared" si="13"/>
        <v>417</v>
      </c>
      <c r="H241" s="39" t="str">
        <f t="shared" si="14"/>
        <v>Neerim South</v>
      </c>
      <c r="I241" s="37">
        <f t="shared" si="15"/>
        <v>7.21830985915493</v>
      </c>
      <c r="J241" s="60"/>
      <c r="K241" s="60"/>
      <c r="L241" s="60"/>
      <c r="M241" s="60"/>
    </row>
    <row r="242" spans="2:13" x14ac:dyDescent="0.35">
      <c r="B242" s="41">
        <v>234</v>
      </c>
      <c r="C242" s="42" t="s">
        <v>359</v>
      </c>
      <c r="D242" s="51">
        <f>VLOOKUP($B242,'Suburbs Social H 2021'!$A$5:$PW$5312,'Metro Suburbs'!$Q$4)</f>
        <v>5.4044981537428667</v>
      </c>
      <c r="E242" s="62"/>
      <c r="F242" s="37">
        <f t="shared" si="12"/>
        <v>5.4278981537428663</v>
      </c>
      <c r="G242" s="38">
        <f t="shared" si="13"/>
        <v>350</v>
      </c>
      <c r="H242" s="39" t="str">
        <f t="shared" si="14"/>
        <v>Coburg</v>
      </c>
      <c r="I242" s="37">
        <f t="shared" si="15"/>
        <v>7.2238099931014101</v>
      </c>
      <c r="J242" s="60"/>
      <c r="K242" s="60"/>
      <c r="L242" s="60"/>
      <c r="M242" s="60"/>
    </row>
    <row r="243" spans="2:13" x14ac:dyDescent="0.35">
      <c r="B243" s="41">
        <v>235</v>
      </c>
      <c r="C243" s="42" t="s">
        <v>360</v>
      </c>
      <c r="D243" s="51">
        <f>VLOOKUP($B243,'Suburbs Social H 2021'!$A$5:$PW$5312,'Metro Suburbs'!$Q$4)</f>
        <v>13.962814436748086</v>
      </c>
      <c r="E243" s="62"/>
      <c r="F243" s="37">
        <f t="shared" si="12"/>
        <v>13.986314436748087</v>
      </c>
      <c r="G243" s="38">
        <f t="shared" si="13"/>
        <v>34</v>
      </c>
      <c r="H243" s="39" t="str">
        <f t="shared" si="14"/>
        <v>Melbourne</v>
      </c>
      <c r="I243" s="37">
        <f t="shared" si="15"/>
        <v>7.2013270347264786</v>
      </c>
      <c r="J243" s="60"/>
      <c r="K243" s="60"/>
      <c r="L243" s="60"/>
      <c r="M243" s="60"/>
    </row>
    <row r="244" spans="2:13" x14ac:dyDescent="0.35">
      <c r="B244" s="41">
        <v>236</v>
      </c>
      <c r="C244" s="42" t="s">
        <v>361</v>
      </c>
      <c r="D244" s="51">
        <f>VLOOKUP($B244,'Suburbs Social H 2021'!$A$5:$PW$5312,'Metro Suburbs'!$Q$4)</f>
        <v>31.881954523463957</v>
      </c>
      <c r="E244" s="62"/>
      <c r="F244" s="37">
        <f t="shared" si="12"/>
        <v>31.905554523463955</v>
      </c>
      <c r="G244" s="38">
        <f t="shared" si="13"/>
        <v>1</v>
      </c>
      <c r="H244" s="39" t="str">
        <f t="shared" si="14"/>
        <v>Tatura</v>
      </c>
      <c r="I244" s="37">
        <f t="shared" si="15"/>
        <v>7.1428571428571423</v>
      </c>
      <c r="J244" s="60"/>
      <c r="K244" s="60"/>
      <c r="L244" s="60"/>
      <c r="M244" s="60"/>
    </row>
    <row r="245" spans="2:13" x14ac:dyDescent="0.35">
      <c r="B245" s="41">
        <v>237</v>
      </c>
      <c r="C245" s="42" t="s">
        <v>786</v>
      </c>
      <c r="D245" s="51">
        <f>VLOOKUP($B245,'Suburbs Social H 2021'!$A$5:$PW$5312,'Metro Suburbs'!$Q$4)</f>
        <v>7.4748743718592969</v>
      </c>
      <c r="E245" s="62"/>
      <c r="F245" s="37">
        <f t="shared" si="12"/>
        <v>7.4985743718592968</v>
      </c>
      <c r="G245" s="38">
        <f t="shared" si="13"/>
        <v>218</v>
      </c>
      <c r="H245" s="39" t="str">
        <f t="shared" si="14"/>
        <v>Croydon South</v>
      </c>
      <c r="I245" s="37">
        <f t="shared" si="15"/>
        <v>7.1347678369195924</v>
      </c>
      <c r="J245" s="60"/>
      <c r="K245" s="60"/>
      <c r="L245" s="60"/>
      <c r="M245" s="60"/>
    </row>
    <row r="246" spans="2:13" x14ac:dyDescent="0.35">
      <c r="B246" s="41">
        <v>238</v>
      </c>
      <c r="C246" s="42" t="s">
        <v>613</v>
      </c>
      <c r="D246" s="51">
        <f>VLOOKUP($B246,'Suburbs Social H 2021'!$A$5:$PW$5312,'Metro Suburbs'!$Q$4)</f>
        <v>7.3929961089494167</v>
      </c>
      <c r="E246" s="62"/>
      <c r="F246" s="37">
        <f t="shared" si="12"/>
        <v>7.4167961089494163</v>
      </c>
      <c r="G246" s="38">
        <f t="shared" si="13"/>
        <v>220</v>
      </c>
      <c r="H246" s="39" t="str">
        <f t="shared" si="14"/>
        <v>Blackburn South</v>
      </c>
      <c r="I246" s="37">
        <f t="shared" si="15"/>
        <v>7.1338859583019349</v>
      </c>
      <c r="J246" s="60"/>
      <c r="K246" s="60"/>
      <c r="L246" s="60"/>
      <c r="M246" s="60"/>
    </row>
    <row r="247" spans="2:13" x14ac:dyDescent="0.35">
      <c r="B247" s="41">
        <v>239</v>
      </c>
      <c r="C247" s="42" t="s">
        <v>614</v>
      </c>
      <c r="D247" s="51">
        <f>VLOOKUP($B247,'Suburbs Social H 2021'!$A$5:$PW$5312,'Metro Suburbs'!$Q$4)</f>
        <v>8.6230876216968007</v>
      </c>
      <c r="E247" s="62"/>
      <c r="F247" s="37">
        <f t="shared" si="12"/>
        <v>8.6469876216968</v>
      </c>
      <c r="G247" s="38">
        <f t="shared" si="13"/>
        <v>163</v>
      </c>
      <c r="H247" s="39" t="str">
        <f t="shared" si="14"/>
        <v>Baxter</v>
      </c>
      <c r="I247" s="37">
        <f t="shared" si="15"/>
        <v>7.1348940914158305</v>
      </c>
      <c r="J247" s="60"/>
      <c r="K247" s="60"/>
      <c r="L247" s="60"/>
      <c r="M247" s="60"/>
    </row>
    <row r="248" spans="2:13" x14ac:dyDescent="0.35">
      <c r="B248" s="41">
        <v>240</v>
      </c>
      <c r="C248" s="42" t="s">
        <v>362</v>
      </c>
      <c r="D248" s="51">
        <f>VLOOKUP($B248,'Suburbs Social H 2021'!$A$5:$PW$5312,'Metro Suburbs'!$Q$4)</f>
        <v>7.2351959966638857</v>
      </c>
      <c r="E248" s="62"/>
      <c r="F248" s="37">
        <f t="shared" si="12"/>
        <v>7.2591959966638857</v>
      </c>
      <c r="G248" s="38">
        <f t="shared" si="13"/>
        <v>231</v>
      </c>
      <c r="H248" s="39" t="str">
        <f t="shared" si="14"/>
        <v>Ringwood</v>
      </c>
      <c r="I248" s="37">
        <f t="shared" si="15"/>
        <v>7.0926686994564498</v>
      </c>
      <c r="J248" s="60"/>
      <c r="K248" s="60"/>
      <c r="L248" s="60"/>
      <c r="M248" s="60"/>
    </row>
    <row r="249" spans="2:13" x14ac:dyDescent="0.35">
      <c r="B249" s="41">
        <v>241</v>
      </c>
      <c r="C249" s="42" t="s">
        <v>615</v>
      </c>
      <c r="D249" s="51">
        <f>VLOOKUP($B249,'Suburbs Social H 2021'!$A$5:$PW$5312,'Metro Suburbs'!$Q$4)</f>
        <v>4.3267286696320264</v>
      </c>
      <c r="E249" s="62"/>
      <c r="F249" s="37">
        <f t="shared" si="12"/>
        <v>4.3508286696320262</v>
      </c>
      <c r="G249" s="38">
        <f t="shared" si="13"/>
        <v>414</v>
      </c>
      <c r="H249" s="39" t="str">
        <f t="shared" si="14"/>
        <v>Rutherglen</v>
      </c>
      <c r="I249" s="37">
        <f t="shared" si="15"/>
        <v>7.0610687022900773</v>
      </c>
      <c r="J249" s="60"/>
      <c r="K249" s="60"/>
      <c r="L249" s="60"/>
      <c r="M249" s="60"/>
    </row>
    <row r="250" spans="2:13" x14ac:dyDescent="0.35">
      <c r="B250" s="41">
        <v>242</v>
      </c>
      <c r="C250" s="42" t="s">
        <v>363</v>
      </c>
      <c r="D250" s="51">
        <f>VLOOKUP($B250,'Suburbs Social H 2021'!$A$5:$PW$5312,'Metro Suburbs'!$Q$4)</f>
        <v>13.684210526315791</v>
      </c>
      <c r="E250" s="62"/>
      <c r="F250" s="37">
        <f t="shared" si="12"/>
        <v>13.708410526315792</v>
      </c>
      <c r="G250" s="38">
        <f t="shared" si="13"/>
        <v>38</v>
      </c>
      <c r="H250" s="39" t="str">
        <f t="shared" si="14"/>
        <v>Moonee Ponds</v>
      </c>
      <c r="I250" s="37">
        <f t="shared" si="15"/>
        <v>7.0655354008191926</v>
      </c>
      <c r="J250" s="60"/>
      <c r="K250" s="60"/>
      <c r="L250" s="60"/>
      <c r="M250" s="60"/>
    </row>
    <row r="251" spans="2:13" x14ac:dyDescent="0.35">
      <c r="B251" s="41">
        <v>243</v>
      </c>
      <c r="C251" s="42" t="s">
        <v>364</v>
      </c>
      <c r="D251" s="51">
        <f>VLOOKUP($B251,'Suburbs Social H 2021'!$A$5:$PW$5312,'Metro Suburbs'!$Q$4)</f>
        <v>5.4353943877140791</v>
      </c>
      <c r="E251" s="62"/>
      <c r="F251" s="37">
        <f t="shared" si="12"/>
        <v>5.4596943877140793</v>
      </c>
      <c r="G251" s="38">
        <f t="shared" si="13"/>
        <v>346</v>
      </c>
      <c r="H251" s="39" t="str">
        <f t="shared" si="14"/>
        <v>Boolarra</v>
      </c>
      <c r="I251" s="37">
        <f t="shared" si="15"/>
        <v>7.0559610705596105</v>
      </c>
      <c r="J251" s="60"/>
      <c r="K251" s="60"/>
      <c r="L251" s="60"/>
      <c r="M251" s="60"/>
    </row>
    <row r="252" spans="2:13" x14ac:dyDescent="0.35">
      <c r="B252" s="41">
        <v>244</v>
      </c>
      <c r="C252" s="42" t="s">
        <v>157</v>
      </c>
      <c r="D252" s="51">
        <f>VLOOKUP($B252,'Suburbs Social H 2021'!$A$5:$PW$5312,'Metro Suburbs'!$Q$4)</f>
        <v>9.1728609837102635</v>
      </c>
      <c r="E252" s="62"/>
      <c r="F252" s="37">
        <f t="shared" si="12"/>
        <v>9.1972609837102635</v>
      </c>
      <c r="G252" s="38">
        <f t="shared" si="13"/>
        <v>138</v>
      </c>
      <c r="H252" s="39" t="str">
        <f t="shared" si="14"/>
        <v>Kyneton</v>
      </c>
      <c r="I252" s="37">
        <f t="shared" si="15"/>
        <v>6.9937369519832977</v>
      </c>
      <c r="J252" s="60"/>
      <c r="K252" s="60"/>
      <c r="L252" s="60"/>
      <c r="M252" s="60"/>
    </row>
    <row r="253" spans="2:13" x14ac:dyDescent="0.35">
      <c r="B253" s="41">
        <v>245</v>
      </c>
      <c r="C253" s="42" t="s">
        <v>365</v>
      </c>
      <c r="D253" s="51">
        <f>VLOOKUP($B253,'Suburbs Social H 2021'!$A$5:$PW$5312,'Metro Suburbs'!$Q$4)</f>
        <v>6.5321477428180579</v>
      </c>
      <c r="E253" s="62"/>
      <c r="F253" s="37">
        <f t="shared" si="12"/>
        <v>6.5566477428180576</v>
      </c>
      <c r="G253" s="38">
        <f t="shared" si="13"/>
        <v>273</v>
      </c>
      <c r="H253" s="39" t="str">
        <f t="shared" si="14"/>
        <v>Box Hill North</v>
      </c>
      <c r="I253" s="37">
        <f t="shared" si="15"/>
        <v>6.9968902709906704</v>
      </c>
      <c r="J253" s="60"/>
      <c r="K253" s="60"/>
      <c r="L253" s="60"/>
      <c r="M253" s="60"/>
    </row>
    <row r="254" spans="2:13" x14ac:dyDescent="0.35">
      <c r="B254" s="41">
        <v>246</v>
      </c>
      <c r="C254" s="42" t="s">
        <v>787</v>
      </c>
      <c r="D254" s="51">
        <f>VLOOKUP($B254,'Suburbs Social H 2021'!$A$5:$PW$5312,'Metro Suburbs'!$Q$4)</f>
        <v>6</v>
      </c>
      <c r="E254" s="62"/>
      <c r="F254" s="37">
        <f t="shared" si="12"/>
        <v>6.0246000000000004</v>
      </c>
      <c r="G254" s="38">
        <f t="shared" si="13"/>
        <v>313</v>
      </c>
      <c r="H254" s="39" t="str">
        <f t="shared" si="14"/>
        <v>Numurkah</v>
      </c>
      <c r="I254" s="37">
        <f t="shared" si="15"/>
        <v>6.9627192982456139</v>
      </c>
      <c r="J254" s="60"/>
      <c r="K254" s="60"/>
      <c r="L254" s="60"/>
      <c r="M254" s="60"/>
    </row>
    <row r="255" spans="2:13" x14ac:dyDescent="0.35">
      <c r="B255" s="41">
        <v>247</v>
      </c>
      <c r="C255" s="42" t="s">
        <v>367</v>
      </c>
      <c r="D255" s="51">
        <f>VLOOKUP($B255,'Suburbs Social H 2021'!$A$5:$PW$5312,'Metro Suburbs'!$Q$4)</f>
        <v>4.4665012406947886</v>
      </c>
      <c r="E255" s="62"/>
      <c r="F255" s="37">
        <f t="shared" si="12"/>
        <v>4.4912012406947888</v>
      </c>
      <c r="G255" s="38">
        <f t="shared" si="13"/>
        <v>408</v>
      </c>
      <c r="H255" s="39" t="str">
        <f t="shared" si="14"/>
        <v>Jeparit</v>
      </c>
      <c r="I255" s="37">
        <f t="shared" si="15"/>
        <v>6.9651741293532341</v>
      </c>
      <c r="J255" s="60"/>
      <c r="K255" s="60"/>
      <c r="L255" s="60"/>
      <c r="M255" s="60"/>
    </row>
    <row r="256" spans="2:13" x14ac:dyDescent="0.35">
      <c r="B256" s="41">
        <v>248</v>
      </c>
      <c r="C256" s="42" t="s">
        <v>616</v>
      </c>
      <c r="D256" s="51">
        <f>VLOOKUP($B256,'Suburbs Social H 2021'!$A$5:$PW$5312,'Metro Suburbs'!$Q$4)</f>
        <v>5.6955093099671412</v>
      </c>
      <c r="E256" s="62"/>
      <c r="F256" s="37">
        <f t="shared" si="12"/>
        <v>5.7203093099671412</v>
      </c>
      <c r="G256" s="38">
        <f t="shared" si="13"/>
        <v>332</v>
      </c>
      <c r="H256" s="39" t="str">
        <f t="shared" si="14"/>
        <v>St Albans Park</v>
      </c>
      <c r="I256" s="37">
        <f t="shared" si="15"/>
        <v>6.9175991861648018</v>
      </c>
      <c r="J256" s="60"/>
      <c r="K256" s="60"/>
      <c r="L256" s="60"/>
      <c r="M256" s="60"/>
    </row>
    <row r="257" spans="2:13" x14ac:dyDescent="0.35">
      <c r="B257" s="41">
        <v>249</v>
      </c>
      <c r="C257" s="42" t="s">
        <v>788</v>
      </c>
      <c r="D257" s="51">
        <f>VLOOKUP($B257,'Suburbs Social H 2021'!$A$5:$PW$5312,'Metro Suburbs'!$Q$4)</f>
        <v>10.973084886128365</v>
      </c>
      <c r="E257" s="62"/>
      <c r="F257" s="37">
        <f t="shared" si="12"/>
        <v>10.997984886128366</v>
      </c>
      <c r="G257" s="38">
        <f t="shared" si="13"/>
        <v>88</v>
      </c>
      <c r="H257" s="39" t="str">
        <f t="shared" si="14"/>
        <v>Hampton Park</v>
      </c>
      <c r="I257" s="37">
        <f t="shared" si="15"/>
        <v>6.9381986380573037</v>
      </c>
      <c r="J257" s="60"/>
      <c r="K257" s="60"/>
      <c r="L257" s="60"/>
      <c r="M257" s="60"/>
    </row>
    <row r="258" spans="2:13" x14ac:dyDescent="0.35">
      <c r="B258" s="41">
        <v>250</v>
      </c>
      <c r="C258" s="42" t="s">
        <v>789</v>
      </c>
      <c r="D258" s="51">
        <f>VLOOKUP($B258,'Suburbs Social H 2021'!$A$5:$PW$5312,'Metro Suburbs'!$Q$4)</f>
        <v>6.4184223419892206</v>
      </c>
      <c r="E258" s="62"/>
      <c r="F258" s="37">
        <f t="shared" si="12"/>
        <v>6.4434223419892209</v>
      </c>
      <c r="G258" s="38">
        <f t="shared" si="13"/>
        <v>284</v>
      </c>
      <c r="H258" s="39" t="str">
        <f t="shared" si="14"/>
        <v>Rosebud</v>
      </c>
      <c r="I258" s="37">
        <f t="shared" si="15"/>
        <v>6.9053274516457419</v>
      </c>
      <c r="J258" s="60"/>
      <c r="K258" s="60"/>
      <c r="L258" s="60"/>
      <c r="M258" s="60"/>
    </row>
    <row r="259" spans="2:13" x14ac:dyDescent="0.35">
      <c r="B259" s="41">
        <v>251</v>
      </c>
      <c r="C259" s="42" t="s">
        <v>790</v>
      </c>
      <c r="D259" s="51">
        <f>VLOOKUP($B259,'Suburbs Social H 2021'!$A$5:$PW$5312,'Metro Suburbs'!$Q$4)</f>
        <v>6.0150375939849621</v>
      </c>
      <c r="E259" s="62"/>
      <c r="F259" s="37">
        <f t="shared" si="12"/>
        <v>6.0401375939849622</v>
      </c>
      <c r="G259" s="38">
        <f t="shared" si="13"/>
        <v>311</v>
      </c>
      <c r="H259" s="39" t="str">
        <f t="shared" si="14"/>
        <v>Healesville</v>
      </c>
      <c r="I259" s="37">
        <f t="shared" si="15"/>
        <v>6.919104991394148</v>
      </c>
      <c r="J259" s="60"/>
      <c r="K259" s="60"/>
      <c r="L259" s="60"/>
      <c r="M259" s="60"/>
    </row>
    <row r="260" spans="2:13" x14ac:dyDescent="0.35">
      <c r="B260" s="41">
        <v>252</v>
      </c>
      <c r="C260" s="42" t="s">
        <v>369</v>
      </c>
      <c r="D260" s="51">
        <f>VLOOKUP($B260,'Suburbs Social H 2021'!$A$5:$PW$5312,'Metro Suburbs'!$Q$4)</f>
        <v>3.8207200587803087</v>
      </c>
      <c r="E260" s="62"/>
      <c r="F260" s="37">
        <f t="shared" si="12"/>
        <v>3.8459200587803086</v>
      </c>
      <c r="G260" s="38">
        <f t="shared" si="13"/>
        <v>456</v>
      </c>
      <c r="H260" s="39" t="str">
        <f t="shared" si="14"/>
        <v>Chelsea</v>
      </c>
      <c r="I260" s="37">
        <f t="shared" si="15"/>
        <v>6.9148936170212769</v>
      </c>
      <c r="J260" s="60"/>
      <c r="K260" s="60"/>
      <c r="L260" s="60"/>
      <c r="M260" s="60"/>
    </row>
    <row r="261" spans="2:13" x14ac:dyDescent="0.35">
      <c r="B261" s="41">
        <v>253</v>
      </c>
      <c r="C261" s="42" t="s">
        <v>370</v>
      </c>
      <c r="D261" s="51">
        <f>VLOOKUP($B261,'Suburbs Social H 2021'!$A$5:$PW$5312,'Metro Suburbs'!$Q$4)</f>
        <v>10.476190476190476</v>
      </c>
      <c r="E261" s="62"/>
      <c r="F261" s="37">
        <f t="shared" si="12"/>
        <v>10.501490476190476</v>
      </c>
      <c r="G261" s="38">
        <f t="shared" si="13"/>
        <v>99</v>
      </c>
      <c r="H261" s="39" t="str">
        <f t="shared" si="14"/>
        <v>Ballarat Central</v>
      </c>
      <c r="I261" s="37">
        <f t="shared" si="15"/>
        <v>6.9185059422750426</v>
      </c>
      <c r="J261" s="60"/>
      <c r="K261" s="60"/>
      <c r="L261" s="60"/>
      <c r="M261" s="60"/>
    </row>
    <row r="262" spans="2:13" x14ac:dyDescent="0.35">
      <c r="B262" s="41">
        <v>254</v>
      </c>
      <c r="C262" s="42" t="s">
        <v>619</v>
      </c>
      <c r="D262" s="51">
        <f>VLOOKUP($B262,'Suburbs Social H 2021'!$A$5:$PW$5312,'Metro Suburbs'!$Q$4)</f>
        <v>6.9651741293532341</v>
      </c>
      <c r="E262" s="62"/>
      <c r="F262" s="37">
        <f t="shared" si="12"/>
        <v>6.9905741293532344</v>
      </c>
      <c r="G262" s="38">
        <f t="shared" si="13"/>
        <v>247</v>
      </c>
      <c r="H262" s="39" t="str">
        <f t="shared" si="14"/>
        <v>Elwood</v>
      </c>
      <c r="I262" s="37">
        <f t="shared" si="15"/>
        <v>6.9012922738520759</v>
      </c>
      <c r="J262" s="60"/>
      <c r="K262" s="60"/>
      <c r="L262" s="60"/>
      <c r="M262" s="60"/>
    </row>
    <row r="263" spans="2:13" x14ac:dyDescent="0.35">
      <c r="B263" s="41">
        <v>255</v>
      </c>
      <c r="C263" s="42" t="s">
        <v>791</v>
      </c>
      <c r="D263" s="51">
        <f>VLOOKUP($B263,'Suburbs Social H 2021'!$A$5:$PW$5312,'Metro Suburbs'!$Q$4)</f>
        <v>10.580279232111693</v>
      </c>
      <c r="E263" s="62"/>
      <c r="F263" s="37">
        <f t="shared" si="12"/>
        <v>10.605779232111692</v>
      </c>
      <c r="G263" s="38">
        <f t="shared" si="13"/>
        <v>96</v>
      </c>
      <c r="H263" s="39" t="str">
        <f t="shared" si="14"/>
        <v>Keilor Downs</v>
      </c>
      <c r="I263" s="37">
        <f t="shared" si="15"/>
        <v>6.8934646374216646</v>
      </c>
      <c r="J263" s="60"/>
      <c r="K263" s="60"/>
      <c r="L263" s="60"/>
      <c r="M263" s="60"/>
    </row>
    <row r="264" spans="2:13" x14ac:dyDescent="0.35">
      <c r="B264" s="41">
        <v>256</v>
      </c>
      <c r="C264" s="42" t="s">
        <v>371</v>
      </c>
      <c r="D264" s="51">
        <f>VLOOKUP($B264,'Suburbs Social H 2021'!$A$5:$PW$5312,'Metro Suburbs'!$Q$4)</f>
        <v>5.10752688172043</v>
      </c>
      <c r="E264" s="62"/>
      <c r="F264" s="37">
        <f t="shared" si="12"/>
        <v>5.1331268817204299</v>
      </c>
      <c r="G264" s="38">
        <f t="shared" si="13"/>
        <v>364</v>
      </c>
      <c r="H264" s="39" t="str">
        <f t="shared" si="14"/>
        <v>Nunawading</v>
      </c>
      <c r="I264" s="37">
        <f t="shared" si="15"/>
        <v>6.8688670829616409</v>
      </c>
      <c r="J264" s="60"/>
      <c r="K264" s="60"/>
      <c r="L264" s="60"/>
      <c r="M264" s="60"/>
    </row>
    <row r="265" spans="2:13" x14ac:dyDescent="0.35">
      <c r="B265" s="41">
        <v>257</v>
      </c>
      <c r="C265" s="42" t="s">
        <v>372</v>
      </c>
      <c r="D265" s="51">
        <f>VLOOKUP($B265,'Suburbs Social H 2021'!$A$5:$PW$5312,'Metro Suburbs'!$Q$4)</f>
        <v>6.8934646374216646</v>
      </c>
      <c r="E265" s="62"/>
      <c r="F265" s="37">
        <f t="shared" si="12"/>
        <v>6.9191646374216642</v>
      </c>
      <c r="G265" s="38">
        <f t="shared" si="13"/>
        <v>255</v>
      </c>
      <c r="H265" s="39" t="str">
        <f t="shared" si="14"/>
        <v>Warragul</v>
      </c>
      <c r="I265" s="37">
        <f t="shared" si="15"/>
        <v>6.8513314599223873</v>
      </c>
      <c r="J265" s="60"/>
      <c r="K265" s="60"/>
      <c r="L265" s="60"/>
      <c r="M265" s="60"/>
    </row>
    <row r="266" spans="2:13" x14ac:dyDescent="0.35">
      <c r="B266" s="41">
        <v>258</v>
      </c>
      <c r="C266" s="42" t="s">
        <v>373</v>
      </c>
      <c r="D266" s="51">
        <f>VLOOKUP($B266,'Suburbs Social H 2021'!$A$5:$PW$5312,'Metro Suburbs'!$Q$4)</f>
        <v>3.5807050092764379</v>
      </c>
      <c r="E266" s="62"/>
      <c r="F266" s="37">
        <f t="shared" ref="F266:F329" si="16">D266+0.0001*B266</f>
        <v>3.6065050092764377</v>
      </c>
      <c r="G266" s="38">
        <f t="shared" ref="G266:G329" si="17">RANK(F266,F$9:F$536)</f>
        <v>467</v>
      </c>
      <c r="H266" s="39" t="str">
        <f t="shared" ref="H266:H329" si="18">VLOOKUP(MATCH(B266,$G$9:$G$532,0),$B$9:$D$536,2)</f>
        <v>Hadfield</v>
      </c>
      <c r="I266" s="37">
        <f t="shared" ref="I266:I329" si="19">VLOOKUP(MATCH(B266,$G$9:$G$5327,0),$B$9:$D$536,3)</f>
        <v>6.8522483940042829</v>
      </c>
      <c r="J266" s="60"/>
      <c r="K266" s="60"/>
      <c r="L266" s="60"/>
      <c r="M266" s="60"/>
    </row>
    <row r="267" spans="2:13" x14ac:dyDescent="0.35">
      <c r="B267" s="41">
        <v>259</v>
      </c>
      <c r="C267" s="42" t="s">
        <v>621</v>
      </c>
      <c r="D267" s="51">
        <f>VLOOKUP($B267,'Suburbs Social H 2021'!$A$5:$PW$5312,'Metro Suburbs'!$Q$4)</f>
        <v>8.4276729559748418</v>
      </c>
      <c r="E267" s="62"/>
      <c r="F267" s="37">
        <f t="shared" si="16"/>
        <v>8.4535729559748418</v>
      </c>
      <c r="G267" s="38">
        <f t="shared" si="17"/>
        <v>171</v>
      </c>
      <c r="H267" s="39" t="str">
        <f t="shared" si="18"/>
        <v>Mordialloc</v>
      </c>
      <c r="I267" s="37">
        <f t="shared" si="19"/>
        <v>6.8299711815561963</v>
      </c>
      <c r="J267" s="60"/>
      <c r="K267" s="60"/>
      <c r="L267" s="60"/>
      <c r="M267" s="60"/>
    </row>
    <row r="268" spans="2:13" x14ac:dyDescent="0.35">
      <c r="B268" s="41">
        <v>260</v>
      </c>
      <c r="C268" s="42" t="s">
        <v>792</v>
      </c>
      <c r="D268" s="51">
        <f>VLOOKUP($B268,'Suburbs Social H 2021'!$A$5:$PW$5312,'Metro Suburbs'!$Q$4)</f>
        <v>15.273958112968057</v>
      </c>
      <c r="E268" s="62"/>
      <c r="F268" s="37">
        <f t="shared" si="16"/>
        <v>15.299958112968056</v>
      </c>
      <c r="G268" s="38">
        <f t="shared" si="17"/>
        <v>21</v>
      </c>
      <c r="H268" s="39" t="str">
        <f t="shared" si="18"/>
        <v>Charlton</v>
      </c>
      <c r="I268" s="37">
        <f t="shared" si="19"/>
        <v>6.8522483940042829</v>
      </c>
      <c r="J268" s="60"/>
      <c r="K268" s="60"/>
      <c r="L268" s="60"/>
      <c r="M268" s="60"/>
    </row>
    <row r="269" spans="2:13" x14ac:dyDescent="0.35">
      <c r="B269" s="41">
        <v>261</v>
      </c>
      <c r="C269" s="42" t="s">
        <v>622</v>
      </c>
      <c r="D269" s="51">
        <f>VLOOKUP($B269,'Suburbs Social H 2021'!$A$5:$PW$5312,'Metro Suburbs'!$Q$4)</f>
        <v>8.5080147965474726</v>
      </c>
      <c r="E269" s="62"/>
      <c r="F269" s="37">
        <f t="shared" si="16"/>
        <v>8.5341147965474722</v>
      </c>
      <c r="G269" s="38">
        <f t="shared" si="17"/>
        <v>167</v>
      </c>
      <c r="H269" s="39" t="str">
        <f t="shared" si="18"/>
        <v>Brown Hill</v>
      </c>
      <c r="I269" s="37">
        <f t="shared" si="19"/>
        <v>6.8023255813953494</v>
      </c>
      <c r="J269" s="60"/>
      <c r="K269" s="60"/>
      <c r="L269" s="60"/>
      <c r="M269" s="60"/>
    </row>
    <row r="270" spans="2:13" x14ac:dyDescent="0.35">
      <c r="B270" s="41">
        <v>262</v>
      </c>
      <c r="C270" s="42" t="s">
        <v>793</v>
      </c>
      <c r="D270" s="51">
        <f>VLOOKUP($B270,'Suburbs Social H 2021'!$A$5:$PW$5312,'Metro Suburbs'!$Q$4)</f>
        <v>4.5580263303462774</v>
      </c>
      <c r="E270" s="62"/>
      <c r="F270" s="37">
        <f t="shared" si="16"/>
        <v>4.5842263303462776</v>
      </c>
      <c r="G270" s="38">
        <f t="shared" si="17"/>
        <v>401</v>
      </c>
      <c r="H270" s="39" t="str">
        <f t="shared" si="18"/>
        <v>Hampton</v>
      </c>
      <c r="I270" s="37">
        <f t="shared" si="19"/>
        <v>6.7447495961227784</v>
      </c>
      <c r="J270" s="60"/>
      <c r="K270" s="60"/>
      <c r="L270" s="60"/>
      <c r="M270" s="60"/>
    </row>
    <row r="271" spans="2:13" x14ac:dyDescent="0.35">
      <c r="B271" s="41">
        <v>263</v>
      </c>
      <c r="C271" s="42" t="s">
        <v>376</v>
      </c>
      <c r="D271" s="51">
        <f>VLOOKUP($B271,'Suburbs Social H 2021'!$A$5:$PW$5312,'Metro Suburbs'!$Q$4)</f>
        <v>4.6868342564976562</v>
      </c>
      <c r="E271" s="62"/>
      <c r="F271" s="37">
        <f t="shared" si="16"/>
        <v>4.7131342564976562</v>
      </c>
      <c r="G271" s="38">
        <f t="shared" si="17"/>
        <v>392</v>
      </c>
      <c r="H271" s="39" t="str">
        <f t="shared" si="18"/>
        <v>Bell Park</v>
      </c>
      <c r="I271" s="37">
        <f t="shared" si="19"/>
        <v>6.7262664963814389</v>
      </c>
      <c r="J271" s="60"/>
      <c r="K271" s="60"/>
      <c r="L271" s="60"/>
      <c r="M271" s="60"/>
    </row>
    <row r="272" spans="2:13" x14ac:dyDescent="0.35">
      <c r="B272" s="41">
        <v>264</v>
      </c>
      <c r="C272" s="42" t="s">
        <v>377</v>
      </c>
      <c r="D272" s="51">
        <f>VLOOKUP($B272,'Suburbs Social H 2021'!$A$5:$PW$5312,'Metro Suburbs'!$Q$4)</f>
        <v>4.159715270826382</v>
      </c>
      <c r="E272" s="62"/>
      <c r="F272" s="37">
        <f t="shared" si="16"/>
        <v>4.1861152708263818</v>
      </c>
      <c r="G272" s="38">
        <f t="shared" si="17"/>
        <v>427</v>
      </c>
      <c r="H272" s="39" t="str">
        <f t="shared" si="18"/>
        <v>Werribee</v>
      </c>
      <c r="I272" s="37">
        <f t="shared" si="19"/>
        <v>6.6467855709124279</v>
      </c>
      <c r="J272" s="60"/>
      <c r="K272" s="60"/>
      <c r="L272" s="60"/>
      <c r="M272" s="60"/>
    </row>
    <row r="273" spans="2:13" x14ac:dyDescent="0.35">
      <c r="B273" s="41">
        <v>265</v>
      </c>
      <c r="C273" s="42" t="s">
        <v>623</v>
      </c>
      <c r="D273" s="51">
        <f>VLOOKUP($B273,'Suburbs Social H 2021'!$A$5:$PW$5312,'Metro Suburbs'!$Q$4)</f>
        <v>3.2053539978865802</v>
      </c>
      <c r="E273" s="62"/>
      <c r="F273" s="37">
        <f t="shared" si="16"/>
        <v>3.2318539978865801</v>
      </c>
      <c r="G273" s="38">
        <f t="shared" si="17"/>
        <v>490</v>
      </c>
      <c r="H273" s="39" t="str">
        <f t="shared" si="18"/>
        <v>Newtown</v>
      </c>
      <c r="I273" s="37">
        <f t="shared" si="19"/>
        <v>6.6301096709870393</v>
      </c>
      <c r="J273" s="60"/>
      <c r="K273" s="60"/>
      <c r="L273" s="60"/>
      <c r="M273" s="60"/>
    </row>
    <row r="274" spans="2:13" x14ac:dyDescent="0.35">
      <c r="B274" s="41">
        <v>266</v>
      </c>
      <c r="C274" s="42" t="s">
        <v>624</v>
      </c>
      <c r="D274" s="51">
        <f>VLOOKUP($B274,'Suburbs Social H 2021'!$A$5:$PW$5312,'Metro Suburbs'!$Q$4)</f>
        <v>4.9576783555018133</v>
      </c>
      <c r="E274" s="62"/>
      <c r="F274" s="37">
        <f t="shared" si="16"/>
        <v>4.9842783555018135</v>
      </c>
      <c r="G274" s="38">
        <f t="shared" si="17"/>
        <v>378</v>
      </c>
      <c r="H274" s="39" t="str">
        <f t="shared" si="18"/>
        <v>Leongatha</v>
      </c>
      <c r="I274" s="37">
        <f t="shared" si="19"/>
        <v>6.6025908900961134</v>
      </c>
      <c r="J274" s="60"/>
      <c r="K274" s="60"/>
      <c r="L274" s="60"/>
      <c r="M274" s="60"/>
    </row>
    <row r="275" spans="2:13" x14ac:dyDescent="0.35">
      <c r="B275" s="41">
        <v>267</v>
      </c>
      <c r="C275" s="42" t="s">
        <v>378</v>
      </c>
      <c r="D275" s="51">
        <f>VLOOKUP($B275,'Suburbs Social H 2021'!$A$5:$PW$5312,'Metro Suburbs'!$Q$4)</f>
        <v>5.1130129471143295</v>
      </c>
      <c r="E275" s="62"/>
      <c r="F275" s="37">
        <f t="shared" si="16"/>
        <v>5.1397129471143295</v>
      </c>
      <c r="G275" s="38">
        <f t="shared" si="17"/>
        <v>362</v>
      </c>
      <c r="H275" s="39" t="str">
        <f t="shared" si="18"/>
        <v>Cowes</v>
      </c>
      <c r="I275" s="37">
        <f t="shared" si="19"/>
        <v>6.6064981949458481</v>
      </c>
      <c r="J275" s="60"/>
      <c r="K275" s="60"/>
      <c r="L275" s="60"/>
      <c r="M275" s="60"/>
    </row>
    <row r="276" spans="2:13" x14ac:dyDescent="0.35">
      <c r="B276" s="41">
        <v>268</v>
      </c>
      <c r="C276" s="42" t="s">
        <v>794</v>
      </c>
      <c r="D276" s="51">
        <f>VLOOKUP($B276,'Suburbs Social H 2021'!$A$5:$PW$5312,'Metro Suburbs'!$Q$4)</f>
        <v>9.964966913195795</v>
      </c>
      <c r="E276" s="62"/>
      <c r="F276" s="37">
        <f t="shared" si="16"/>
        <v>9.9917669131957947</v>
      </c>
      <c r="G276" s="38">
        <f t="shared" si="17"/>
        <v>115</v>
      </c>
      <c r="H276" s="39" t="str">
        <f t="shared" si="18"/>
        <v>Korumburra</v>
      </c>
      <c r="I276" s="37">
        <f t="shared" si="19"/>
        <v>6.5852363250132768</v>
      </c>
      <c r="J276" s="60"/>
      <c r="K276" s="60"/>
      <c r="L276" s="60"/>
      <c r="M276" s="60"/>
    </row>
    <row r="277" spans="2:13" x14ac:dyDescent="0.35">
      <c r="B277" s="41">
        <v>269</v>
      </c>
      <c r="C277" s="42" t="s">
        <v>380</v>
      </c>
      <c r="D277" s="51">
        <f>VLOOKUP($B277,'Suburbs Social H 2021'!$A$5:$PW$5312,'Metro Suburbs'!$Q$4)</f>
        <v>9.8859315589353614</v>
      </c>
      <c r="E277" s="62"/>
      <c r="F277" s="37">
        <f t="shared" si="16"/>
        <v>9.9128315589353608</v>
      </c>
      <c r="G277" s="38">
        <f t="shared" si="17"/>
        <v>117</v>
      </c>
      <c r="H277" s="39" t="str">
        <f t="shared" si="18"/>
        <v>Boronia</v>
      </c>
      <c r="I277" s="37">
        <f t="shared" si="19"/>
        <v>6.585207612456748</v>
      </c>
      <c r="J277" s="60"/>
      <c r="K277" s="60"/>
      <c r="L277" s="60"/>
      <c r="M277" s="60"/>
    </row>
    <row r="278" spans="2:13" x14ac:dyDescent="0.35">
      <c r="B278" s="41">
        <v>270</v>
      </c>
      <c r="C278" s="42" t="s">
        <v>381</v>
      </c>
      <c r="D278" s="51">
        <f>VLOOKUP($B278,'Suburbs Social H 2021'!$A$5:$PW$5312,'Metro Suburbs'!$Q$4)</f>
        <v>6.3371356147021549</v>
      </c>
      <c r="E278" s="62"/>
      <c r="F278" s="37">
        <f t="shared" si="16"/>
        <v>6.3641356147021551</v>
      </c>
      <c r="G278" s="38">
        <f t="shared" si="17"/>
        <v>287</v>
      </c>
      <c r="H278" s="39" t="str">
        <f t="shared" si="18"/>
        <v>Toorloo Arm</v>
      </c>
      <c r="I278" s="37">
        <f t="shared" si="19"/>
        <v>6.5359477124183014</v>
      </c>
      <c r="J278" s="60"/>
      <c r="K278" s="60"/>
      <c r="L278" s="60"/>
      <c r="M278" s="60"/>
    </row>
    <row r="279" spans="2:13" x14ac:dyDescent="0.35">
      <c r="B279" s="41">
        <v>271</v>
      </c>
      <c r="C279" s="42" t="s">
        <v>382</v>
      </c>
      <c r="D279" s="51">
        <f>VLOOKUP($B279,'Suburbs Social H 2021'!$A$5:$PW$5312,'Metro Suburbs'!$Q$4)</f>
        <v>3.9422738472368888</v>
      </c>
      <c r="E279" s="62"/>
      <c r="F279" s="37">
        <f t="shared" si="16"/>
        <v>3.9693738472368887</v>
      </c>
      <c r="G279" s="38">
        <f t="shared" si="17"/>
        <v>447</v>
      </c>
      <c r="H279" s="39" t="str">
        <f t="shared" si="18"/>
        <v>Mornington</v>
      </c>
      <c r="I279" s="37">
        <f t="shared" si="19"/>
        <v>6.5463620656555959</v>
      </c>
      <c r="J279" s="60"/>
      <c r="K279" s="60"/>
      <c r="L279" s="60"/>
      <c r="M279" s="60"/>
    </row>
    <row r="280" spans="2:13" x14ac:dyDescent="0.35">
      <c r="B280" s="41">
        <v>272</v>
      </c>
      <c r="C280" s="42" t="s">
        <v>383</v>
      </c>
      <c r="D280" s="51">
        <f>VLOOKUP($B280,'Suburbs Social H 2021'!$A$5:$PW$5312,'Metro Suburbs'!$Q$4)</f>
        <v>5.7622173595915394</v>
      </c>
      <c r="E280" s="62"/>
      <c r="F280" s="37">
        <f t="shared" si="16"/>
        <v>5.789417359591539</v>
      </c>
      <c r="G280" s="38">
        <f t="shared" si="17"/>
        <v>327</v>
      </c>
      <c r="H280" s="39" t="str">
        <f t="shared" si="18"/>
        <v>Geelong</v>
      </c>
      <c r="I280" s="37">
        <f t="shared" si="19"/>
        <v>6.5567334118570866</v>
      </c>
      <c r="J280" s="60"/>
      <c r="K280" s="60"/>
      <c r="L280" s="60"/>
      <c r="M280" s="60"/>
    </row>
    <row r="281" spans="2:13" x14ac:dyDescent="0.35">
      <c r="B281" s="41">
        <v>273</v>
      </c>
      <c r="C281" s="42" t="s">
        <v>625</v>
      </c>
      <c r="D281" s="51">
        <f>VLOOKUP($B281,'Suburbs Social H 2021'!$A$5:$PW$5312,'Metro Suburbs'!$Q$4)</f>
        <v>5.7598039215686274</v>
      </c>
      <c r="E281" s="62"/>
      <c r="F281" s="37">
        <f t="shared" si="16"/>
        <v>5.7871039215686277</v>
      </c>
      <c r="G281" s="38">
        <f t="shared" si="17"/>
        <v>328</v>
      </c>
      <c r="H281" s="39" t="str">
        <f t="shared" si="18"/>
        <v>Hughesdale</v>
      </c>
      <c r="I281" s="37">
        <f t="shared" si="19"/>
        <v>6.5321477428180579</v>
      </c>
      <c r="J281" s="60"/>
      <c r="K281" s="60"/>
      <c r="L281" s="60"/>
      <c r="M281" s="60"/>
    </row>
    <row r="282" spans="2:13" x14ac:dyDescent="0.35">
      <c r="B282" s="41">
        <v>274</v>
      </c>
      <c r="C282" s="42" t="s">
        <v>626</v>
      </c>
      <c r="D282" s="51">
        <f>VLOOKUP($B282,'Suburbs Social H 2021'!$A$5:$PW$5312,'Metro Suburbs'!$Q$4)</f>
        <v>6.5852363250132768</v>
      </c>
      <c r="E282" s="62"/>
      <c r="F282" s="37">
        <f t="shared" si="16"/>
        <v>6.6126363250132769</v>
      </c>
      <c r="G282" s="38">
        <f t="shared" si="17"/>
        <v>268</v>
      </c>
      <c r="H282" s="39" t="str">
        <f t="shared" si="18"/>
        <v>Moorabbin</v>
      </c>
      <c r="I282" s="37">
        <f t="shared" si="19"/>
        <v>6.4945878434637798</v>
      </c>
      <c r="J282" s="60"/>
      <c r="K282" s="60"/>
      <c r="L282" s="60"/>
      <c r="M282" s="60"/>
    </row>
    <row r="283" spans="2:13" x14ac:dyDescent="0.35">
      <c r="B283" s="41">
        <v>275</v>
      </c>
      <c r="C283" s="42" t="s">
        <v>384</v>
      </c>
      <c r="D283" s="51">
        <f>VLOOKUP($B283,'Suburbs Social H 2021'!$A$5:$PW$5312,'Metro Suburbs'!$Q$4)</f>
        <v>5.849109918055948</v>
      </c>
      <c r="E283" s="62"/>
      <c r="F283" s="37">
        <f t="shared" si="16"/>
        <v>5.8766099180559479</v>
      </c>
      <c r="G283" s="38">
        <f t="shared" si="17"/>
        <v>324</v>
      </c>
      <c r="H283" s="39" t="str">
        <f t="shared" si="18"/>
        <v>Campbells Creek</v>
      </c>
      <c r="I283" s="37">
        <f t="shared" si="19"/>
        <v>6.5110565110565108</v>
      </c>
      <c r="J283" s="60"/>
      <c r="K283" s="60"/>
      <c r="L283" s="60"/>
      <c r="M283" s="60"/>
    </row>
    <row r="284" spans="2:13" x14ac:dyDescent="0.35">
      <c r="B284" s="41">
        <v>276</v>
      </c>
      <c r="C284" s="42" t="s">
        <v>627</v>
      </c>
      <c r="D284" s="51">
        <f>VLOOKUP($B284,'Suburbs Social H 2021'!$A$5:$PW$5312,'Metro Suburbs'!$Q$4)</f>
        <v>8.509189925119129</v>
      </c>
      <c r="E284" s="62"/>
      <c r="F284" s="37">
        <f t="shared" si="16"/>
        <v>8.5367899251191286</v>
      </c>
      <c r="G284" s="38">
        <f t="shared" si="17"/>
        <v>166</v>
      </c>
      <c r="H284" s="39" t="str">
        <f t="shared" si="18"/>
        <v>Thomastown</v>
      </c>
      <c r="I284" s="37">
        <f t="shared" si="19"/>
        <v>6.4689655172413794</v>
      </c>
      <c r="J284" s="60"/>
      <c r="K284" s="60"/>
      <c r="L284" s="60"/>
      <c r="M284" s="60"/>
    </row>
    <row r="285" spans="2:13" x14ac:dyDescent="0.35">
      <c r="B285" s="41">
        <v>277</v>
      </c>
      <c r="C285" s="42" t="s">
        <v>628</v>
      </c>
      <c r="D285" s="51">
        <f>VLOOKUP($B285,'Suburbs Social H 2021'!$A$5:$PW$5312,'Metro Suburbs'!$Q$4)</f>
        <v>6.9937369519832977</v>
      </c>
      <c r="E285" s="62"/>
      <c r="F285" s="37">
        <f t="shared" si="16"/>
        <v>7.021436951983298</v>
      </c>
      <c r="G285" s="38">
        <f t="shared" si="17"/>
        <v>244</v>
      </c>
      <c r="H285" s="39" t="str">
        <f t="shared" si="18"/>
        <v>Soldiers Hill</v>
      </c>
      <c r="I285" s="37">
        <f t="shared" si="19"/>
        <v>6.4696485623003186</v>
      </c>
      <c r="J285" s="60"/>
      <c r="K285" s="60"/>
      <c r="L285" s="60"/>
      <c r="M285" s="60"/>
    </row>
    <row r="286" spans="2:13" x14ac:dyDescent="0.35">
      <c r="B286" s="41">
        <v>278</v>
      </c>
      <c r="C286" s="42" t="s">
        <v>629</v>
      </c>
      <c r="D286" s="51">
        <f>VLOOKUP($B286,'Suburbs Social H 2021'!$A$5:$PW$5312,'Metro Suburbs'!$Q$4)</f>
        <v>2.5675675675675675</v>
      </c>
      <c r="E286" s="62"/>
      <c r="F286" s="37">
        <f t="shared" si="16"/>
        <v>2.5953675675675676</v>
      </c>
      <c r="G286" s="38">
        <f t="shared" si="17"/>
        <v>514</v>
      </c>
      <c r="H286" s="39" t="str">
        <f t="shared" si="18"/>
        <v>Shepparton North</v>
      </c>
      <c r="I286" s="37">
        <f t="shared" si="19"/>
        <v>6.4685314685314683</v>
      </c>
      <c r="J286" s="60"/>
      <c r="K286" s="60"/>
      <c r="L286" s="60"/>
      <c r="M286" s="60"/>
    </row>
    <row r="287" spans="2:13" x14ac:dyDescent="0.35">
      <c r="B287" s="41">
        <v>279</v>
      </c>
      <c r="C287" s="42" t="s">
        <v>630</v>
      </c>
      <c r="D287" s="51">
        <f>VLOOKUP($B287,'Suburbs Social H 2021'!$A$5:$PW$5312,'Metro Suburbs'!$Q$4)</f>
        <v>4.3668122270742353</v>
      </c>
      <c r="E287" s="62"/>
      <c r="F287" s="37">
        <f t="shared" si="16"/>
        <v>4.3947122270742351</v>
      </c>
      <c r="G287" s="38">
        <f t="shared" si="17"/>
        <v>412</v>
      </c>
      <c r="H287" s="39" t="e">
        <f t="shared" si="18"/>
        <v>#N/A</v>
      </c>
      <c r="I287" s="37">
        <f t="shared" si="19"/>
        <v>6.4297520661157028</v>
      </c>
      <c r="J287" s="60"/>
      <c r="K287" s="60"/>
      <c r="L287" s="60"/>
      <c r="M287" s="60"/>
    </row>
    <row r="288" spans="2:13" x14ac:dyDescent="0.35">
      <c r="B288" s="41">
        <v>280</v>
      </c>
      <c r="C288" s="42" t="s">
        <v>631</v>
      </c>
      <c r="D288" s="51">
        <f>VLOOKUP($B288,'Suburbs Social H 2021'!$A$5:$PW$5312,'Metro Suburbs'!$Q$4)</f>
        <v>11.059262715818946</v>
      </c>
      <c r="E288" s="62"/>
      <c r="F288" s="37">
        <f t="shared" si="16"/>
        <v>11.087262715818946</v>
      </c>
      <c r="G288" s="38">
        <f t="shared" si="17"/>
        <v>83</v>
      </c>
      <c r="H288" s="39" t="str">
        <f t="shared" si="18"/>
        <v>Brooklyn</v>
      </c>
      <c r="I288" s="37">
        <f t="shared" si="19"/>
        <v>6.4748201438848918</v>
      </c>
      <c r="J288" s="60"/>
      <c r="K288" s="60"/>
      <c r="L288" s="60"/>
      <c r="M288" s="60"/>
    </row>
    <row r="289" spans="2:13" x14ac:dyDescent="0.35">
      <c r="B289" s="41">
        <v>281</v>
      </c>
      <c r="C289" s="42" t="s">
        <v>385</v>
      </c>
      <c r="D289" s="51">
        <f>VLOOKUP($B289,'Suburbs Social H 2021'!$A$5:$PW$5312,'Metro Suburbs'!$Q$4)</f>
        <v>5.5819325035288081</v>
      </c>
      <c r="E289" s="62"/>
      <c r="F289" s="37">
        <f t="shared" si="16"/>
        <v>5.6100325035288083</v>
      </c>
      <c r="G289" s="38">
        <f t="shared" si="17"/>
        <v>337</v>
      </c>
      <c r="H289" s="39" t="str">
        <f t="shared" si="18"/>
        <v>Epsom</v>
      </c>
      <c r="I289" s="37">
        <f t="shared" si="19"/>
        <v>6.4479638009049784</v>
      </c>
      <c r="J289" s="60"/>
      <c r="K289" s="60"/>
      <c r="L289" s="60"/>
      <c r="M289" s="60"/>
    </row>
    <row r="290" spans="2:13" x14ac:dyDescent="0.35">
      <c r="B290" s="41">
        <v>282</v>
      </c>
      <c r="C290" s="42" t="s">
        <v>386</v>
      </c>
      <c r="D290" s="51">
        <f>VLOOKUP($B290,'Suburbs Social H 2021'!$A$5:$PW$5312,'Metro Suburbs'!$Q$4)</f>
        <v>5.4982817869415808</v>
      </c>
      <c r="E290" s="62"/>
      <c r="F290" s="37">
        <f t="shared" si="16"/>
        <v>5.5264817869415808</v>
      </c>
      <c r="G290" s="38">
        <f t="shared" si="17"/>
        <v>340</v>
      </c>
      <c r="H290" s="39" t="str">
        <f t="shared" si="18"/>
        <v>Foster</v>
      </c>
      <c r="I290" s="37">
        <f t="shared" si="19"/>
        <v>6.4444444444444446</v>
      </c>
      <c r="J290" s="60"/>
      <c r="K290" s="60"/>
      <c r="L290" s="60"/>
      <c r="M290" s="60"/>
    </row>
    <row r="291" spans="2:13" x14ac:dyDescent="0.35">
      <c r="B291" s="41">
        <v>283</v>
      </c>
      <c r="C291" s="42" t="s">
        <v>387</v>
      </c>
      <c r="D291" s="51">
        <f>VLOOKUP($B291,'Suburbs Social H 2021'!$A$5:$PW$5312,'Metro Suburbs'!$Q$4)</f>
        <v>3.9985845718329798</v>
      </c>
      <c r="E291" s="62"/>
      <c r="F291" s="37">
        <f t="shared" si="16"/>
        <v>4.02688457183298</v>
      </c>
      <c r="G291" s="38">
        <f t="shared" si="17"/>
        <v>445</v>
      </c>
      <c r="H291" s="39" t="str">
        <f t="shared" si="18"/>
        <v>Yarragon</v>
      </c>
      <c r="I291" s="37">
        <f t="shared" si="19"/>
        <v>6.4085447263017361</v>
      </c>
      <c r="J291" s="60"/>
      <c r="K291" s="60"/>
      <c r="L291" s="60"/>
      <c r="M291" s="60"/>
    </row>
    <row r="292" spans="2:13" x14ac:dyDescent="0.35">
      <c r="B292" s="41">
        <v>284</v>
      </c>
      <c r="C292" s="42" t="s">
        <v>632</v>
      </c>
      <c r="D292" s="51">
        <f>VLOOKUP($B292,'Suburbs Social H 2021'!$A$5:$PW$5312,'Metro Suburbs'!$Q$4)</f>
        <v>3.9404969140686816</v>
      </c>
      <c r="E292" s="62"/>
      <c r="F292" s="37">
        <f t="shared" si="16"/>
        <v>3.9688969140686816</v>
      </c>
      <c r="G292" s="38">
        <f t="shared" si="17"/>
        <v>448</v>
      </c>
      <c r="H292" s="39" t="str">
        <f t="shared" si="18"/>
        <v>Irymple</v>
      </c>
      <c r="I292" s="37">
        <f t="shared" si="19"/>
        <v>6.4184223419892206</v>
      </c>
      <c r="J292" s="60"/>
      <c r="K292" s="60"/>
      <c r="L292" s="60"/>
      <c r="M292" s="60"/>
    </row>
    <row r="293" spans="2:13" x14ac:dyDescent="0.35">
      <c r="B293" s="41">
        <v>285</v>
      </c>
      <c r="C293" s="42" t="s">
        <v>795</v>
      </c>
      <c r="D293" s="51">
        <f>VLOOKUP($B293,'Suburbs Social H 2021'!$A$5:$PW$5312,'Metro Suburbs'!$Q$4)</f>
        <v>10.122878876535985</v>
      </c>
      <c r="E293" s="62"/>
      <c r="F293" s="37">
        <f t="shared" si="16"/>
        <v>10.151378876535984</v>
      </c>
      <c r="G293" s="38">
        <f t="shared" si="17"/>
        <v>108</v>
      </c>
      <c r="H293" s="39" t="str">
        <f t="shared" si="18"/>
        <v>Dromana</v>
      </c>
      <c r="I293" s="37">
        <f t="shared" si="19"/>
        <v>6.3985374771480803</v>
      </c>
      <c r="J293" s="60"/>
      <c r="K293" s="60"/>
      <c r="L293" s="60"/>
      <c r="M293" s="60"/>
    </row>
    <row r="294" spans="2:13" x14ac:dyDescent="0.35">
      <c r="B294" s="41">
        <v>286</v>
      </c>
      <c r="C294" s="42" t="s">
        <v>633</v>
      </c>
      <c r="D294" s="51">
        <f>VLOOKUP($B294,'Suburbs Social H 2021'!$A$5:$PW$5312,'Metro Suburbs'!$Q$4)</f>
        <v>6.6025908900961134</v>
      </c>
      <c r="E294" s="62"/>
      <c r="F294" s="37">
        <f t="shared" si="16"/>
        <v>6.6311908900961134</v>
      </c>
      <c r="G294" s="38">
        <f t="shared" si="17"/>
        <v>266</v>
      </c>
      <c r="H294" s="39" t="str">
        <f t="shared" si="18"/>
        <v>Carnegie</v>
      </c>
      <c r="I294" s="37">
        <f t="shared" si="19"/>
        <v>6.3604696168236359</v>
      </c>
      <c r="J294" s="60"/>
      <c r="K294" s="60"/>
      <c r="L294" s="60"/>
      <c r="M294" s="60"/>
    </row>
    <row r="295" spans="2:13" x14ac:dyDescent="0.35">
      <c r="B295" s="41">
        <v>287</v>
      </c>
      <c r="C295" s="42" t="s">
        <v>634</v>
      </c>
      <c r="D295" s="51">
        <f>VLOOKUP($B295,'Suburbs Social H 2021'!$A$5:$PW$5312,'Metro Suburbs'!$Q$4)</f>
        <v>4.4752157334938794</v>
      </c>
      <c r="E295" s="62"/>
      <c r="F295" s="37">
        <f t="shared" si="16"/>
        <v>4.5039157334938791</v>
      </c>
      <c r="G295" s="38">
        <f t="shared" si="17"/>
        <v>407</v>
      </c>
      <c r="H295" s="39" t="str">
        <f t="shared" si="18"/>
        <v>Kingsville</v>
      </c>
      <c r="I295" s="37">
        <f t="shared" si="19"/>
        <v>6.3371356147021549</v>
      </c>
      <c r="J295" s="60"/>
      <c r="K295" s="60"/>
      <c r="L295" s="60"/>
      <c r="M295" s="60"/>
    </row>
    <row r="296" spans="2:13" x14ac:dyDescent="0.35">
      <c r="B296" s="41">
        <v>288</v>
      </c>
      <c r="C296" s="42" t="s">
        <v>796</v>
      </c>
      <c r="D296" s="51">
        <f>VLOOKUP($B296,'Suburbs Social H 2021'!$A$5:$PW$5312,'Metro Suburbs'!$Q$4)</f>
        <v>4.7926267281105996</v>
      </c>
      <c r="E296" s="62"/>
      <c r="F296" s="37">
        <f t="shared" si="16"/>
        <v>4.8214267281106</v>
      </c>
      <c r="G296" s="38">
        <f t="shared" si="17"/>
        <v>386</v>
      </c>
      <c r="H296" s="39" t="str">
        <f t="shared" si="18"/>
        <v>Darley</v>
      </c>
      <c r="I296" s="37">
        <f t="shared" si="19"/>
        <v>6.3258785942492013</v>
      </c>
      <c r="J296" s="60"/>
      <c r="K296" s="60"/>
      <c r="L296" s="60"/>
      <c r="M296" s="60"/>
    </row>
    <row r="297" spans="2:13" x14ac:dyDescent="0.35">
      <c r="B297" s="41">
        <v>289</v>
      </c>
      <c r="C297" s="42" t="s">
        <v>797</v>
      </c>
      <c r="D297" s="51">
        <f>VLOOKUP($B297,'Suburbs Social H 2021'!$A$5:$PW$5312,'Metro Suburbs'!$Q$4)</f>
        <v>13.20754716981132</v>
      </c>
      <c r="E297" s="62"/>
      <c r="F297" s="37">
        <f t="shared" si="16"/>
        <v>13.236447169811321</v>
      </c>
      <c r="G297" s="38">
        <f t="shared" si="17"/>
        <v>43</v>
      </c>
      <c r="H297" s="39" t="str">
        <f t="shared" si="18"/>
        <v>Spring Gully</v>
      </c>
      <c r="I297" s="37">
        <f t="shared" si="19"/>
        <v>6.2648691514670896</v>
      </c>
      <c r="J297" s="60"/>
      <c r="K297" s="60"/>
      <c r="L297" s="60"/>
      <c r="M297" s="60"/>
    </row>
    <row r="298" spans="2:13" x14ac:dyDescent="0.35">
      <c r="B298" s="41">
        <v>290</v>
      </c>
      <c r="C298" s="42" t="s">
        <v>636</v>
      </c>
      <c r="D298" s="51">
        <f>VLOOKUP($B298,'Suburbs Social H 2021'!$A$5:$PW$5312,'Metro Suburbs'!$Q$4)</f>
        <v>11.074918566775244</v>
      </c>
      <c r="E298" s="62"/>
      <c r="F298" s="37">
        <f t="shared" si="16"/>
        <v>11.103918566775244</v>
      </c>
      <c r="G298" s="38">
        <f t="shared" si="17"/>
        <v>81</v>
      </c>
      <c r="H298" s="39" t="str">
        <f t="shared" si="18"/>
        <v>Clunes</v>
      </c>
      <c r="I298" s="37">
        <f t="shared" si="19"/>
        <v>6.2893081761006293</v>
      </c>
      <c r="J298" s="60"/>
      <c r="K298" s="60"/>
      <c r="L298" s="60"/>
      <c r="M298" s="60"/>
    </row>
    <row r="299" spans="2:13" x14ac:dyDescent="0.35">
      <c r="B299" s="41">
        <v>291</v>
      </c>
      <c r="C299" s="42" t="s">
        <v>637</v>
      </c>
      <c r="D299" s="51">
        <f>VLOOKUP($B299,'Suburbs Social H 2021'!$A$5:$PW$5312,'Metro Suburbs'!$Q$4)</f>
        <v>21.044885945548199</v>
      </c>
      <c r="E299" s="62"/>
      <c r="F299" s="37">
        <f t="shared" si="16"/>
        <v>21.073985945548198</v>
      </c>
      <c r="G299" s="38">
        <f t="shared" si="17"/>
        <v>10</v>
      </c>
      <c r="H299" s="39" t="str">
        <f t="shared" si="18"/>
        <v>Campbellfield</v>
      </c>
      <c r="I299" s="37">
        <f t="shared" si="19"/>
        <v>6.2699936020473457</v>
      </c>
      <c r="J299" s="60"/>
      <c r="K299" s="60"/>
      <c r="L299" s="60"/>
      <c r="M299" s="60"/>
    </row>
    <row r="300" spans="2:13" x14ac:dyDescent="0.35">
      <c r="B300" s="41">
        <v>292</v>
      </c>
      <c r="C300" s="42" t="s">
        <v>798</v>
      </c>
      <c r="D300" s="51">
        <f>VLOOKUP($B300,'Suburbs Social H 2021'!$A$5:$PW$5312,'Metro Suburbs'!$Q$4)</f>
        <v>9.8070739549839239</v>
      </c>
      <c r="E300" s="62"/>
      <c r="F300" s="37">
        <f t="shared" si="16"/>
        <v>9.8362739549839233</v>
      </c>
      <c r="G300" s="38">
        <f t="shared" si="17"/>
        <v>119</v>
      </c>
      <c r="H300" s="39" t="str">
        <f t="shared" si="18"/>
        <v>Hawthorn</v>
      </c>
      <c r="I300" s="37">
        <f t="shared" si="19"/>
        <v>6.2532140285919979</v>
      </c>
      <c r="J300" s="60"/>
      <c r="K300" s="60"/>
      <c r="L300" s="60"/>
      <c r="M300" s="60"/>
    </row>
    <row r="301" spans="2:13" x14ac:dyDescent="0.35">
      <c r="B301" s="41">
        <v>293</v>
      </c>
      <c r="C301" s="42" t="s">
        <v>639</v>
      </c>
      <c r="D301" s="51">
        <f>VLOOKUP($B301,'Suburbs Social H 2021'!$A$5:$PW$5312,'Metro Suburbs'!$Q$4)</f>
        <v>3.0634573304157549</v>
      </c>
      <c r="E301" s="62"/>
      <c r="F301" s="37">
        <f t="shared" si="16"/>
        <v>3.092757330415755</v>
      </c>
      <c r="G301" s="38">
        <f t="shared" si="17"/>
        <v>496</v>
      </c>
      <c r="H301" s="39" t="str">
        <f t="shared" si="18"/>
        <v>Southbank</v>
      </c>
      <c r="I301" s="37">
        <f t="shared" si="19"/>
        <v>6.2302182242212227</v>
      </c>
      <c r="J301" s="60"/>
      <c r="K301" s="60"/>
      <c r="L301" s="60"/>
      <c r="M301" s="60"/>
    </row>
    <row r="302" spans="2:13" x14ac:dyDescent="0.35">
      <c r="B302" s="41">
        <v>294</v>
      </c>
      <c r="C302" s="42" t="s">
        <v>799</v>
      </c>
      <c r="D302" s="51">
        <f>VLOOKUP($B302,'Suburbs Social H 2021'!$A$5:$PW$5312,'Metro Suburbs'!$Q$4)</f>
        <v>5.6818181818181817</v>
      </c>
      <c r="E302" s="62"/>
      <c r="F302" s="37">
        <f t="shared" si="16"/>
        <v>5.7112181818181815</v>
      </c>
      <c r="G302" s="38">
        <f t="shared" si="17"/>
        <v>333</v>
      </c>
      <c r="H302" s="39" t="str">
        <f t="shared" si="18"/>
        <v>Gardenvale</v>
      </c>
      <c r="I302" s="37">
        <f t="shared" si="19"/>
        <v>6.2360801781737196</v>
      </c>
      <c r="J302" s="60"/>
      <c r="K302" s="60"/>
      <c r="L302" s="60"/>
      <c r="M302" s="60"/>
    </row>
    <row r="303" spans="2:13" x14ac:dyDescent="0.35">
      <c r="B303" s="41">
        <v>295</v>
      </c>
      <c r="C303" s="42" t="s">
        <v>390</v>
      </c>
      <c r="D303" s="51">
        <f>VLOOKUP($B303,'Suburbs Social H 2021'!$A$5:$PW$5312,'Metro Suburbs'!$Q$4)</f>
        <v>3.413821815154038</v>
      </c>
      <c r="E303" s="62"/>
      <c r="F303" s="37">
        <f t="shared" si="16"/>
        <v>3.4433218151540381</v>
      </c>
      <c r="G303" s="38">
        <f t="shared" si="17"/>
        <v>474</v>
      </c>
      <c r="H303" s="39" t="str">
        <f t="shared" si="18"/>
        <v>Melton West</v>
      </c>
      <c r="I303" s="37">
        <f t="shared" si="19"/>
        <v>6.2242090784044013</v>
      </c>
      <c r="J303" s="60"/>
      <c r="K303" s="60"/>
      <c r="L303" s="60"/>
      <c r="M303" s="60"/>
    </row>
    <row r="304" spans="2:13" x14ac:dyDescent="0.35">
      <c r="B304" s="41">
        <v>296</v>
      </c>
      <c r="C304" s="42" t="s">
        <v>391</v>
      </c>
      <c r="D304" s="51">
        <f>VLOOKUP($B304,'Suburbs Social H 2021'!$A$5:$PW$5312,'Metro Suburbs'!$Q$4)</f>
        <v>1.948368241597662</v>
      </c>
      <c r="E304" s="62"/>
      <c r="F304" s="37">
        <f t="shared" si="16"/>
        <v>1.977968241597662</v>
      </c>
      <c r="G304" s="38">
        <f t="shared" si="17"/>
        <v>527</v>
      </c>
      <c r="H304" s="39" t="str">
        <f t="shared" si="18"/>
        <v>Glen Huntly</v>
      </c>
      <c r="I304" s="37">
        <f t="shared" si="19"/>
        <v>6.2246278755074425</v>
      </c>
      <c r="J304" s="60"/>
      <c r="K304" s="60"/>
      <c r="L304" s="60"/>
      <c r="M304" s="60"/>
    </row>
    <row r="305" spans="2:13" x14ac:dyDescent="0.35">
      <c r="B305" s="41">
        <v>297</v>
      </c>
      <c r="C305" s="42" t="s">
        <v>800</v>
      </c>
      <c r="D305" s="51">
        <f>VLOOKUP($B305,'Suburbs Social H 2021'!$A$5:$PW$5312,'Metro Suburbs'!$Q$4)</f>
        <v>4.8340736869610668</v>
      </c>
      <c r="E305" s="62"/>
      <c r="F305" s="37">
        <f t="shared" si="16"/>
        <v>4.8637736869610668</v>
      </c>
      <c r="G305" s="38">
        <f t="shared" si="17"/>
        <v>384</v>
      </c>
      <c r="H305" s="39" t="str">
        <f t="shared" si="18"/>
        <v>Delahey</v>
      </c>
      <c r="I305" s="37">
        <f t="shared" si="19"/>
        <v>6.207674943566591</v>
      </c>
      <c r="J305" s="60"/>
      <c r="K305" s="60"/>
      <c r="L305" s="60"/>
      <c r="M305" s="60"/>
    </row>
    <row r="306" spans="2:13" x14ac:dyDescent="0.35">
      <c r="B306" s="41">
        <v>298</v>
      </c>
      <c r="C306" s="42" t="s">
        <v>393</v>
      </c>
      <c r="D306" s="51">
        <f>VLOOKUP($B306,'Suburbs Social H 2021'!$A$5:$PW$5312,'Metro Suburbs'!$Q$4)</f>
        <v>3.1953902566788894</v>
      </c>
      <c r="E306" s="62"/>
      <c r="F306" s="37">
        <f t="shared" si="16"/>
        <v>3.2251902566788893</v>
      </c>
      <c r="G306" s="38">
        <f t="shared" si="17"/>
        <v>492</v>
      </c>
      <c r="H306" s="39" t="str">
        <f t="shared" si="18"/>
        <v>Caulfield North</v>
      </c>
      <c r="I306" s="37">
        <f t="shared" si="19"/>
        <v>6.2007434944237918</v>
      </c>
      <c r="J306" s="60"/>
      <c r="K306" s="60"/>
      <c r="L306" s="60"/>
      <c r="M306" s="60"/>
    </row>
    <row r="307" spans="2:13" x14ac:dyDescent="0.35">
      <c r="B307" s="41">
        <v>299</v>
      </c>
      <c r="C307" s="42" t="s">
        <v>801</v>
      </c>
      <c r="D307" s="51">
        <f>VLOOKUP($B307,'Suburbs Social H 2021'!$A$5:$PW$5312,'Metro Suburbs'!$Q$4)</f>
        <v>7.2847682119205297</v>
      </c>
      <c r="E307" s="62"/>
      <c r="F307" s="37">
        <f t="shared" si="16"/>
        <v>7.3146682119205293</v>
      </c>
      <c r="G307" s="38">
        <f t="shared" si="17"/>
        <v>225</v>
      </c>
      <c r="H307" s="39" t="str">
        <f t="shared" si="18"/>
        <v>Hallam</v>
      </c>
      <c r="I307" s="37">
        <f t="shared" si="19"/>
        <v>6.1870503597122299</v>
      </c>
      <c r="J307" s="60"/>
      <c r="K307" s="60"/>
      <c r="L307" s="60"/>
      <c r="M307" s="60"/>
    </row>
    <row r="308" spans="2:13" x14ac:dyDescent="0.35">
      <c r="B308" s="41">
        <v>300</v>
      </c>
      <c r="C308" s="42" t="s">
        <v>394</v>
      </c>
      <c r="D308" s="51">
        <f>VLOOKUP($B308,'Suburbs Social H 2021'!$A$5:$PW$5312,'Metro Suburbs'!$Q$4)</f>
        <v>13.216743119266056</v>
      </c>
      <c r="E308" s="62"/>
      <c r="F308" s="37">
        <f t="shared" si="16"/>
        <v>13.246743119266055</v>
      </c>
      <c r="G308" s="38">
        <f t="shared" si="17"/>
        <v>42</v>
      </c>
      <c r="H308" s="39" t="str">
        <f t="shared" si="18"/>
        <v>Yackandandah</v>
      </c>
      <c r="I308" s="37">
        <f t="shared" si="19"/>
        <v>6.1497326203208562</v>
      </c>
      <c r="J308" s="60"/>
      <c r="K308" s="60"/>
      <c r="L308" s="60"/>
      <c r="M308" s="60"/>
    </row>
    <row r="309" spans="2:13" x14ac:dyDescent="0.35">
      <c r="B309" s="41">
        <v>301</v>
      </c>
      <c r="C309" s="42" t="s">
        <v>802</v>
      </c>
      <c r="D309" s="51">
        <f>VLOOKUP($B309,'Suburbs Social H 2021'!$A$5:$PW$5312,'Metro Suburbs'!$Q$4)</f>
        <v>5.9119496855345917</v>
      </c>
      <c r="E309" s="62"/>
      <c r="F309" s="37">
        <f t="shared" si="16"/>
        <v>5.9420496855345917</v>
      </c>
      <c r="G309" s="38">
        <f t="shared" si="17"/>
        <v>318</v>
      </c>
      <c r="H309" s="39" t="str">
        <f t="shared" si="18"/>
        <v>Anglesea</v>
      </c>
      <c r="I309" s="37">
        <f t="shared" si="19"/>
        <v>6.1908230152949741</v>
      </c>
      <c r="J309" s="60"/>
      <c r="K309" s="60"/>
      <c r="L309" s="60"/>
      <c r="M309" s="60"/>
    </row>
    <row r="310" spans="2:13" x14ac:dyDescent="0.35">
      <c r="B310" s="41">
        <v>302</v>
      </c>
      <c r="C310" s="42" t="s">
        <v>643</v>
      </c>
      <c r="D310" s="51">
        <f>VLOOKUP($B310,'Suburbs Social H 2021'!$A$5:$PW$5312,'Metro Suburbs'!$Q$4)</f>
        <v>9.0056285178236397</v>
      </c>
      <c r="E310" s="62"/>
      <c r="F310" s="37">
        <f t="shared" si="16"/>
        <v>9.0358285178236404</v>
      </c>
      <c r="G310" s="38">
        <f t="shared" si="17"/>
        <v>143</v>
      </c>
      <c r="H310" s="39" t="str">
        <f t="shared" si="18"/>
        <v>Croydon</v>
      </c>
      <c r="I310" s="37">
        <f t="shared" si="19"/>
        <v>6.1717431844418789</v>
      </c>
      <c r="J310" s="60"/>
      <c r="K310" s="60"/>
      <c r="L310" s="60"/>
      <c r="M310" s="60"/>
    </row>
    <row r="311" spans="2:13" x14ac:dyDescent="0.35">
      <c r="B311" s="41">
        <v>303</v>
      </c>
      <c r="C311" s="42" t="s">
        <v>803</v>
      </c>
      <c r="D311" s="51">
        <f>VLOOKUP($B311,'Suburbs Social H 2021'!$A$5:$PW$5312,'Metro Suburbs'!$Q$4)</f>
        <v>3.720349563046192</v>
      </c>
      <c r="E311" s="62"/>
      <c r="F311" s="37">
        <f t="shared" si="16"/>
        <v>3.750649563046192</v>
      </c>
      <c r="G311" s="38">
        <f t="shared" si="17"/>
        <v>459</v>
      </c>
      <c r="H311" s="39" t="str">
        <f t="shared" si="18"/>
        <v>Alphington</v>
      </c>
      <c r="I311" s="37">
        <f t="shared" si="19"/>
        <v>6.168976307554761</v>
      </c>
      <c r="J311" s="60"/>
      <c r="K311" s="60"/>
      <c r="L311" s="60"/>
      <c r="M311" s="60"/>
    </row>
    <row r="312" spans="2:13" x14ac:dyDescent="0.35">
      <c r="B312" s="41">
        <v>304</v>
      </c>
      <c r="C312" s="42" t="s">
        <v>396</v>
      </c>
      <c r="D312" s="51">
        <f>VLOOKUP($B312,'Suburbs Social H 2021'!$A$5:$PW$5312,'Metro Suburbs'!$Q$4)</f>
        <v>5.1553842447602989</v>
      </c>
      <c r="E312" s="62"/>
      <c r="F312" s="37">
        <f t="shared" si="16"/>
        <v>5.1857842447602991</v>
      </c>
      <c r="G312" s="38">
        <f t="shared" si="17"/>
        <v>358</v>
      </c>
      <c r="H312" s="39" t="str">
        <f t="shared" si="18"/>
        <v>Mirboo North</v>
      </c>
      <c r="I312" s="37">
        <f t="shared" si="19"/>
        <v>6.0714285714285712</v>
      </c>
      <c r="J312" s="60"/>
      <c r="K312" s="60"/>
      <c r="L312" s="60"/>
      <c r="M312" s="60"/>
    </row>
    <row r="313" spans="2:13" x14ac:dyDescent="0.35">
      <c r="B313" s="41">
        <v>305</v>
      </c>
      <c r="C313" s="42" t="s">
        <v>644</v>
      </c>
      <c r="D313" s="51">
        <f>VLOOKUP($B313,'Suburbs Social H 2021'!$A$5:$PW$5312,'Metro Suburbs'!$Q$4)</f>
        <v>5.6550424128180961</v>
      </c>
      <c r="E313" s="62"/>
      <c r="F313" s="37">
        <f t="shared" si="16"/>
        <v>5.685542412818096</v>
      </c>
      <c r="G313" s="38">
        <f t="shared" si="17"/>
        <v>335</v>
      </c>
      <c r="H313" s="39" t="str">
        <f t="shared" si="18"/>
        <v>Hawthorn East</v>
      </c>
      <c r="I313" s="37">
        <f t="shared" si="19"/>
        <v>6.0669121178165515</v>
      </c>
      <c r="J313" s="60"/>
      <c r="K313" s="60"/>
      <c r="L313" s="60"/>
      <c r="M313" s="60"/>
    </row>
    <row r="314" spans="2:13" x14ac:dyDescent="0.35">
      <c r="B314" s="41">
        <v>306</v>
      </c>
      <c r="C314" s="42" t="s">
        <v>645</v>
      </c>
      <c r="D314" s="51">
        <f>VLOOKUP($B314,'Suburbs Social H 2021'!$A$5:$PW$5312,'Metro Suburbs'!$Q$4)</f>
        <v>2.7078774617067833</v>
      </c>
      <c r="E314" s="62"/>
      <c r="F314" s="37">
        <f t="shared" si="16"/>
        <v>2.7384774617067835</v>
      </c>
      <c r="G314" s="38">
        <f t="shared" si="17"/>
        <v>509</v>
      </c>
      <c r="H314" s="39" t="str">
        <f t="shared" si="18"/>
        <v>Millgrove</v>
      </c>
      <c r="I314" s="37">
        <f t="shared" si="19"/>
        <v>6.0559006211180124</v>
      </c>
      <c r="J314" s="60"/>
      <c r="K314" s="60"/>
      <c r="L314" s="60"/>
      <c r="M314" s="60"/>
    </row>
    <row r="315" spans="2:13" x14ac:dyDescent="0.35">
      <c r="B315" s="41">
        <v>307</v>
      </c>
      <c r="C315" s="42" t="s">
        <v>179</v>
      </c>
      <c r="D315" s="51">
        <f>VLOOKUP($B315,'Suburbs Social H 2021'!$A$5:$PW$5312,'Metro Suburbs'!$Q$4)</f>
        <v>7.4330563250230837</v>
      </c>
      <c r="E315" s="62"/>
      <c r="F315" s="37">
        <f t="shared" si="16"/>
        <v>7.4637563250230841</v>
      </c>
      <c r="G315" s="38">
        <f t="shared" si="17"/>
        <v>219</v>
      </c>
      <c r="H315" s="39" t="str">
        <f t="shared" si="18"/>
        <v>Tecoma</v>
      </c>
      <c r="I315" s="37">
        <f t="shared" si="19"/>
        <v>6.041131105398458</v>
      </c>
      <c r="J315" s="60"/>
      <c r="K315" s="60"/>
      <c r="L315" s="60"/>
      <c r="M315" s="60"/>
    </row>
    <row r="316" spans="2:13" x14ac:dyDescent="0.35">
      <c r="B316" s="41">
        <v>308</v>
      </c>
      <c r="C316" s="42" t="s">
        <v>140</v>
      </c>
      <c r="D316" s="51">
        <f>VLOOKUP($B316,'Suburbs Social H 2021'!$A$5:$PW$5312,'Metro Suburbs'!$Q$4)</f>
        <v>4.6129479311027515</v>
      </c>
      <c r="E316" s="62"/>
      <c r="F316" s="37">
        <f t="shared" si="16"/>
        <v>4.6437479311027516</v>
      </c>
      <c r="G316" s="38">
        <f t="shared" si="17"/>
        <v>396</v>
      </c>
      <c r="H316" s="39" t="str">
        <f t="shared" si="18"/>
        <v>Caulfield</v>
      </c>
      <c r="I316" s="37">
        <f t="shared" si="19"/>
        <v>6.0763071125765427</v>
      </c>
      <c r="J316" s="60"/>
      <c r="K316" s="60"/>
      <c r="L316" s="60"/>
      <c r="M316" s="60"/>
    </row>
    <row r="317" spans="2:13" x14ac:dyDescent="0.35">
      <c r="B317" s="41">
        <v>309</v>
      </c>
      <c r="C317" s="42" t="s">
        <v>647</v>
      </c>
      <c r="D317" s="51">
        <f>VLOOKUP($B317,'Suburbs Social H 2021'!$A$5:$PW$5312,'Metro Suburbs'!$Q$4)</f>
        <v>4.8728813559322033</v>
      </c>
      <c r="E317" s="62"/>
      <c r="F317" s="37">
        <f t="shared" si="16"/>
        <v>4.9037813559322032</v>
      </c>
      <c r="G317" s="38">
        <f t="shared" si="17"/>
        <v>382</v>
      </c>
      <c r="H317" s="39" t="str">
        <f t="shared" si="18"/>
        <v>Nhill</v>
      </c>
      <c r="I317" s="37">
        <f t="shared" si="19"/>
        <v>6.0479666319082384</v>
      </c>
      <c r="J317" s="60"/>
      <c r="K317" s="60"/>
      <c r="L317" s="60"/>
      <c r="M317" s="60"/>
    </row>
    <row r="318" spans="2:13" x14ac:dyDescent="0.35">
      <c r="B318" s="41">
        <v>310</v>
      </c>
      <c r="C318" s="42" t="s">
        <v>804</v>
      </c>
      <c r="D318" s="51">
        <f>VLOOKUP($B318,'Suburbs Social H 2021'!$A$5:$PW$5312,'Metro Suburbs'!$Q$4)</f>
        <v>10.999441652707985</v>
      </c>
      <c r="E318" s="62"/>
      <c r="F318" s="37">
        <f t="shared" si="16"/>
        <v>11.030441652707985</v>
      </c>
      <c r="G318" s="38">
        <f t="shared" si="17"/>
        <v>86</v>
      </c>
      <c r="H318" s="39" t="str">
        <f t="shared" si="18"/>
        <v>Narre Warren</v>
      </c>
      <c r="I318" s="37">
        <f t="shared" si="19"/>
        <v>6.0282124752038788</v>
      </c>
      <c r="J318" s="60"/>
      <c r="K318" s="60"/>
      <c r="L318" s="60"/>
      <c r="M318" s="60"/>
    </row>
    <row r="319" spans="2:13" x14ac:dyDescent="0.35">
      <c r="B319" s="41">
        <v>311</v>
      </c>
      <c r="C319" s="42" t="s">
        <v>397</v>
      </c>
      <c r="D319" s="51">
        <f>VLOOKUP($B319,'Suburbs Social H 2021'!$A$5:$PW$5312,'Metro Suburbs'!$Q$4)</f>
        <v>4.89766081871345</v>
      </c>
      <c r="E319" s="62"/>
      <c r="F319" s="37">
        <f t="shared" si="16"/>
        <v>4.9287608187134504</v>
      </c>
      <c r="G319" s="38">
        <f t="shared" si="17"/>
        <v>380</v>
      </c>
      <c r="H319" s="39" t="str">
        <f t="shared" si="18"/>
        <v>Ivanhoe</v>
      </c>
      <c r="I319" s="37">
        <f t="shared" si="19"/>
        <v>6.0150375939849621</v>
      </c>
      <c r="J319" s="60"/>
      <c r="K319" s="60"/>
      <c r="L319" s="60"/>
      <c r="M319" s="60"/>
    </row>
    <row r="320" spans="2:13" x14ac:dyDescent="0.35">
      <c r="B320" s="41">
        <v>312</v>
      </c>
      <c r="C320" s="42" t="s">
        <v>398</v>
      </c>
      <c r="D320" s="51">
        <f>VLOOKUP($B320,'Suburbs Social H 2021'!$A$5:$PW$5312,'Metro Suburbs'!$Q$4)</f>
        <v>5.4771074026529742</v>
      </c>
      <c r="E320" s="62"/>
      <c r="F320" s="37">
        <f t="shared" si="16"/>
        <v>5.5083074026529744</v>
      </c>
      <c r="G320" s="38">
        <f t="shared" si="17"/>
        <v>342</v>
      </c>
      <c r="H320" s="39" t="str">
        <f t="shared" si="18"/>
        <v>Murchison</v>
      </c>
      <c r="I320" s="37">
        <f t="shared" si="19"/>
        <v>6.0052219321148828</v>
      </c>
      <c r="J320" s="60"/>
      <c r="K320" s="60"/>
      <c r="L320" s="60"/>
      <c r="M320" s="60"/>
    </row>
    <row r="321" spans="2:13" x14ac:dyDescent="0.35">
      <c r="B321" s="41">
        <v>313</v>
      </c>
      <c r="C321" s="42" t="s">
        <v>399</v>
      </c>
      <c r="D321" s="51">
        <f>VLOOKUP($B321,'Suburbs Social H 2021'!$A$5:$PW$5312,'Metro Suburbs'!$Q$4)</f>
        <v>14.202898550724639</v>
      </c>
      <c r="E321" s="62"/>
      <c r="F321" s="37">
        <f t="shared" si="16"/>
        <v>14.234198550724638</v>
      </c>
      <c r="G321" s="38">
        <f t="shared" si="17"/>
        <v>30</v>
      </c>
      <c r="H321" s="39" t="str">
        <f t="shared" si="18"/>
        <v>Huntingdale</v>
      </c>
      <c r="I321" s="37">
        <f t="shared" si="19"/>
        <v>6</v>
      </c>
      <c r="J321" s="60"/>
      <c r="K321" s="60"/>
      <c r="L321" s="60"/>
      <c r="M321" s="60"/>
    </row>
    <row r="322" spans="2:13" x14ac:dyDescent="0.35">
      <c r="B322" s="41">
        <v>314</v>
      </c>
      <c r="C322" s="42" t="s">
        <v>649</v>
      </c>
      <c r="D322" s="51">
        <f>VLOOKUP($B322,'Suburbs Social H 2021'!$A$5:$PW$5312,'Metro Suburbs'!$Q$4)</f>
        <v>8.360128617363344</v>
      </c>
      <c r="E322" s="62"/>
      <c r="F322" s="37">
        <f t="shared" si="16"/>
        <v>8.3915286173633437</v>
      </c>
      <c r="G322" s="38">
        <f t="shared" si="17"/>
        <v>174</v>
      </c>
      <c r="H322" s="39" t="str">
        <f t="shared" si="18"/>
        <v>Ringwood East</v>
      </c>
      <c r="I322" s="37">
        <f t="shared" si="19"/>
        <v>5.9701492537313428</v>
      </c>
      <c r="J322" s="60"/>
      <c r="K322" s="60"/>
      <c r="L322" s="60"/>
      <c r="M322" s="60"/>
    </row>
    <row r="323" spans="2:13" x14ac:dyDescent="0.35">
      <c r="B323" s="41">
        <v>315</v>
      </c>
      <c r="C323" s="42" t="s">
        <v>142</v>
      </c>
      <c r="D323" s="51">
        <f>VLOOKUP($B323,'Suburbs Social H 2021'!$A$5:$PW$5312,'Metro Suburbs'!$Q$4)</f>
        <v>7.2013270347264786</v>
      </c>
      <c r="E323" s="62"/>
      <c r="F323" s="37">
        <f t="shared" si="16"/>
        <v>7.2328270347264789</v>
      </c>
      <c r="G323" s="38">
        <f t="shared" si="17"/>
        <v>235</v>
      </c>
      <c r="H323" s="39" t="str">
        <f t="shared" si="18"/>
        <v>Ormond</v>
      </c>
      <c r="I323" s="37">
        <f t="shared" si="19"/>
        <v>5.9687786960514231</v>
      </c>
      <c r="J323" s="60"/>
      <c r="K323" s="60"/>
      <c r="L323" s="60"/>
      <c r="M323" s="60"/>
    </row>
    <row r="324" spans="2:13" x14ac:dyDescent="0.35">
      <c r="B324" s="41">
        <v>316</v>
      </c>
      <c r="C324" s="42" t="s">
        <v>143</v>
      </c>
      <c r="D324" s="51">
        <f>VLOOKUP($B324,'Suburbs Social H 2021'!$A$5:$PW$5312,'Metro Suburbs'!$Q$4)</f>
        <v>7.9769178547182618</v>
      </c>
      <c r="E324" s="62"/>
      <c r="F324" s="37">
        <f t="shared" si="16"/>
        <v>8.0085178547182618</v>
      </c>
      <c r="G324" s="38">
        <f t="shared" si="17"/>
        <v>198</v>
      </c>
      <c r="H324" s="39" t="str">
        <f t="shared" si="18"/>
        <v>Altona Meadows</v>
      </c>
      <c r="I324" s="37">
        <f t="shared" si="19"/>
        <v>6.003964882469556</v>
      </c>
      <c r="J324" s="60"/>
      <c r="K324" s="60"/>
      <c r="L324" s="60"/>
      <c r="M324" s="60"/>
    </row>
    <row r="325" spans="2:13" x14ac:dyDescent="0.35">
      <c r="B325" s="41">
        <v>317</v>
      </c>
      <c r="C325" s="42" t="s">
        <v>401</v>
      </c>
      <c r="D325" s="51">
        <f>VLOOKUP($B325,'Suburbs Social H 2021'!$A$5:$PW$5312,'Metro Suburbs'!$Q$4)</f>
        <v>8.1529002940390267</v>
      </c>
      <c r="E325" s="62"/>
      <c r="F325" s="37">
        <f t="shared" si="16"/>
        <v>8.1846002940390274</v>
      </c>
      <c r="G325" s="38">
        <f t="shared" si="17"/>
        <v>192</v>
      </c>
      <c r="H325" s="39" t="str">
        <f t="shared" si="18"/>
        <v>Canadian</v>
      </c>
      <c r="I325" s="37">
        <f t="shared" si="19"/>
        <v>5.9606848446417251</v>
      </c>
      <c r="J325" s="60"/>
      <c r="K325" s="60"/>
      <c r="L325" s="60"/>
      <c r="M325" s="60"/>
    </row>
    <row r="326" spans="2:13" x14ac:dyDescent="0.35">
      <c r="B326" s="41">
        <v>318</v>
      </c>
      <c r="C326" s="42" t="s">
        <v>402</v>
      </c>
      <c r="D326" s="51">
        <f>VLOOKUP($B326,'Suburbs Social H 2021'!$A$5:$PW$5312,'Metro Suburbs'!$Q$4)</f>
        <v>6.2242090784044013</v>
      </c>
      <c r="E326" s="62"/>
      <c r="F326" s="37">
        <f t="shared" si="16"/>
        <v>6.2560090784044009</v>
      </c>
      <c r="G326" s="38">
        <f t="shared" si="17"/>
        <v>295</v>
      </c>
      <c r="H326" s="39" t="str">
        <f t="shared" si="18"/>
        <v>Maldon</v>
      </c>
      <c r="I326" s="37">
        <f t="shared" si="19"/>
        <v>5.9119496855345917</v>
      </c>
      <c r="J326" s="60"/>
      <c r="K326" s="60"/>
      <c r="L326" s="60"/>
      <c r="M326" s="60"/>
    </row>
    <row r="327" spans="2:13" x14ac:dyDescent="0.35">
      <c r="B327" s="41">
        <v>319</v>
      </c>
      <c r="C327" s="42" t="s">
        <v>403</v>
      </c>
      <c r="D327" s="51">
        <f>VLOOKUP($B327,'Suburbs Social H 2021'!$A$5:$PW$5312,'Metro Suburbs'!$Q$4)</f>
        <v>4.9937799893371242</v>
      </c>
      <c r="E327" s="62"/>
      <c r="F327" s="37">
        <f t="shared" si="16"/>
        <v>5.0256799893371245</v>
      </c>
      <c r="G327" s="38">
        <f t="shared" si="17"/>
        <v>374</v>
      </c>
      <c r="H327" s="39" t="str">
        <f t="shared" si="18"/>
        <v>Armadale</v>
      </c>
      <c r="I327" s="37">
        <f t="shared" si="19"/>
        <v>5.9255856683509416</v>
      </c>
      <c r="J327" s="60"/>
      <c r="K327" s="60"/>
      <c r="L327" s="60"/>
      <c r="M327" s="60"/>
    </row>
    <row r="328" spans="2:13" x14ac:dyDescent="0.35">
      <c r="B328" s="41">
        <v>320</v>
      </c>
      <c r="C328" s="42" t="s">
        <v>650</v>
      </c>
      <c r="D328" s="51">
        <f>VLOOKUP($B328,'Suburbs Social H 2021'!$A$5:$PW$5312,'Metro Suburbs'!$Q$4)</f>
        <v>10.588235294117647</v>
      </c>
      <c r="E328" s="62"/>
      <c r="F328" s="37">
        <f t="shared" si="16"/>
        <v>10.620235294117647</v>
      </c>
      <c r="G328" s="38">
        <f t="shared" si="17"/>
        <v>95</v>
      </c>
      <c r="H328" s="39" t="str">
        <f t="shared" si="18"/>
        <v>Yallourn North</v>
      </c>
      <c r="I328" s="37">
        <f t="shared" si="19"/>
        <v>5.8721934369602762</v>
      </c>
      <c r="J328" s="60"/>
      <c r="K328" s="60"/>
      <c r="L328" s="60"/>
      <c r="M328" s="60"/>
    </row>
    <row r="329" spans="2:13" x14ac:dyDescent="0.35">
      <c r="B329" s="41">
        <v>321</v>
      </c>
      <c r="C329" s="42" t="s">
        <v>404</v>
      </c>
      <c r="D329" s="51">
        <f>VLOOKUP($B329,'Suburbs Social H 2021'!$A$5:$PW$5312,'Metro Suburbs'!$Q$4)</f>
        <v>2.7502012342366511</v>
      </c>
      <c r="E329" s="62"/>
      <c r="F329" s="37">
        <f t="shared" si="16"/>
        <v>2.7823012342366509</v>
      </c>
      <c r="G329" s="38">
        <f t="shared" si="17"/>
        <v>507</v>
      </c>
      <c r="H329" s="39" t="e">
        <f t="shared" si="18"/>
        <v>#N/A</v>
      </c>
      <c r="I329" s="37">
        <f t="shared" si="19"/>
        <v>5.851755526657997</v>
      </c>
      <c r="J329" s="60"/>
      <c r="K329" s="60"/>
      <c r="L329" s="60"/>
      <c r="M329" s="60"/>
    </row>
    <row r="330" spans="2:13" x14ac:dyDescent="0.35">
      <c r="B330" s="41">
        <v>322</v>
      </c>
      <c r="C330" s="42" t="s">
        <v>405</v>
      </c>
      <c r="D330" s="51">
        <f>VLOOKUP($B330,'Suburbs Social H 2021'!$A$5:$PW$5312,'Metro Suburbs'!$Q$4)</f>
        <v>2.7632109721661959</v>
      </c>
      <c r="E330" s="62"/>
      <c r="F330" s="37">
        <f t="shared" ref="F330:F393" si="20">D330+0.0001*B330</f>
        <v>2.7954109721661959</v>
      </c>
      <c r="G330" s="38">
        <f t="shared" ref="G330:G393" si="21">RANK(F330,F$9:F$536)</f>
        <v>505</v>
      </c>
      <c r="H330" s="39" t="str">
        <f t="shared" ref="H330:H393" si="22">VLOOKUP(MATCH(B330,$G$9:$G$532,0),$B$9:$D$536,2)</f>
        <v>Ballan</v>
      </c>
      <c r="I330" s="37">
        <f t="shared" ref="I330:I393" si="23">VLOOKUP(MATCH(B330,$G$9:$G$5327,0),$B$9:$D$536,3)</f>
        <v>5.8778625954198471</v>
      </c>
      <c r="J330" s="60"/>
      <c r="K330" s="60"/>
      <c r="L330" s="60"/>
      <c r="M330" s="60"/>
    </row>
    <row r="331" spans="2:13" x14ac:dyDescent="0.35">
      <c r="B331" s="41">
        <v>323</v>
      </c>
      <c r="C331" s="42" t="s">
        <v>158</v>
      </c>
      <c r="D331" s="51">
        <f>VLOOKUP($B331,'Suburbs Social H 2021'!$A$5:$PW$5312,'Metro Suburbs'!$Q$4)</f>
        <v>11.964527280925898</v>
      </c>
      <c r="E331" s="62"/>
      <c r="F331" s="37">
        <f t="shared" si="20"/>
        <v>11.996827280925897</v>
      </c>
      <c r="G331" s="38">
        <f t="shared" si="21"/>
        <v>62</v>
      </c>
      <c r="H331" s="39" t="str">
        <f t="shared" si="22"/>
        <v>Elsternwick</v>
      </c>
      <c r="I331" s="37">
        <f t="shared" si="23"/>
        <v>5.8601553829078803</v>
      </c>
      <c r="J331" s="60"/>
      <c r="K331" s="60"/>
      <c r="L331" s="60"/>
      <c r="M331" s="60"/>
    </row>
    <row r="332" spans="2:13" x14ac:dyDescent="0.35">
      <c r="B332" s="41">
        <v>324</v>
      </c>
      <c r="C332" s="42" t="s">
        <v>406</v>
      </c>
      <c r="D332" s="51">
        <f>VLOOKUP($B332,'Suburbs Social H 2021'!$A$5:$PW$5312,'Metro Suburbs'!$Q$4)</f>
        <v>4.9597585513078464</v>
      </c>
      <c r="E332" s="62"/>
      <c r="F332" s="37">
        <f t="shared" si="20"/>
        <v>4.9921585513078464</v>
      </c>
      <c r="G332" s="38">
        <f t="shared" si="21"/>
        <v>377</v>
      </c>
      <c r="H332" s="39" t="str">
        <f t="shared" si="22"/>
        <v>Kurunjang</v>
      </c>
      <c r="I332" s="37">
        <f t="shared" si="23"/>
        <v>5.849109918055948</v>
      </c>
      <c r="J332" s="60"/>
      <c r="K332" s="60"/>
      <c r="L332" s="60"/>
      <c r="M332" s="60"/>
    </row>
    <row r="333" spans="2:13" x14ac:dyDescent="0.35">
      <c r="B333" s="41">
        <v>325</v>
      </c>
      <c r="C333" s="42" t="s">
        <v>407</v>
      </c>
      <c r="D333" s="51">
        <f>VLOOKUP($B333,'Suburbs Social H 2021'!$A$5:$PW$5312,'Metro Suburbs'!$Q$4)</f>
        <v>6.0559006211180124</v>
      </c>
      <c r="E333" s="62"/>
      <c r="F333" s="37">
        <f t="shared" si="20"/>
        <v>6.0884006211180122</v>
      </c>
      <c r="G333" s="38">
        <f t="shared" si="21"/>
        <v>306</v>
      </c>
      <c r="H333" s="39" t="str">
        <f t="shared" si="22"/>
        <v>Hamlyn Heights</v>
      </c>
      <c r="I333" s="37">
        <f t="shared" si="23"/>
        <v>5.8402411454408441</v>
      </c>
      <c r="J333" s="60"/>
      <c r="K333" s="60"/>
      <c r="L333" s="60"/>
      <c r="M333" s="60"/>
    </row>
    <row r="334" spans="2:13" x14ac:dyDescent="0.35">
      <c r="B334" s="41">
        <v>326</v>
      </c>
      <c r="C334" s="42" t="s">
        <v>651</v>
      </c>
      <c r="D334" s="51">
        <f>VLOOKUP($B334,'Suburbs Social H 2021'!$A$5:$PW$5312,'Metro Suburbs'!$Q$4)</f>
        <v>6.0714285714285712</v>
      </c>
      <c r="E334" s="62"/>
      <c r="F334" s="37">
        <f t="shared" si="20"/>
        <v>6.1040285714285716</v>
      </c>
      <c r="G334" s="38">
        <f t="shared" si="21"/>
        <v>304</v>
      </c>
      <c r="H334" s="39" t="str">
        <f t="shared" si="22"/>
        <v>Tullamarine</v>
      </c>
      <c r="I334" s="37">
        <f t="shared" si="23"/>
        <v>5.785123966942149</v>
      </c>
      <c r="J334" s="60"/>
      <c r="K334" s="60"/>
      <c r="L334" s="60"/>
      <c r="M334" s="60"/>
    </row>
    <row r="335" spans="2:13" x14ac:dyDescent="0.35">
      <c r="B335" s="41">
        <v>327</v>
      </c>
      <c r="C335" s="42" t="s">
        <v>805</v>
      </c>
      <c r="D335" s="51">
        <f>VLOOKUP($B335,'Suburbs Social H 2021'!$A$5:$PW$5312,'Metro Suburbs'!$Q$4)</f>
        <v>5.0611360470515399</v>
      </c>
      <c r="E335" s="62"/>
      <c r="F335" s="37">
        <f t="shared" si="20"/>
        <v>5.09383604705154</v>
      </c>
      <c r="G335" s="38">
        <f t="shared" si="21"/>
        <v>369</v>
      </c>
      <c r="H335" s="39" t="str">
        <f t="shared" si="22"/>
        <v>Koo Wee Rup</v>
      </c>
      <c r="I335" s="37">
        <f t="shared" si="23"/>
        <v>5.7622173595915394</v>
      </c>
      <c r="J335" s="60"/>
      <c r="K335" s="60"/>
      <c r="L335" s="60"/>
      <c r="M335" s="60"/>
    </row>
    <row r="336" spans="2:13" x14ac:dyDescent="0.35">
      <c r="B336" s="41">
        <v>328</v>
      </c>
      <c r="C336" s="42" t="s">
        <v>806</v>
      </c>
      <c r="D336" s="51">
        <f>VLOOKUP($B336,'Suburbs Social H 2021'!$A$5:$PW$5312,'Metro Suburbs'!$Q$4)</f>
        <v>8.1818181818181817</v>
      </c>
      <c r="E336" s="62"/>
      <c r="F336" s="37">
        <f t="shared" si="20"/>
        <v>8.2146181818181816</v>
      </c>
      <c r="G336" s="38">
        <f t="shared" si="21"/>
        <v>187</v>
      </c>
      <c r="H336" s="39" t="str">
        <f t="shared" si="22"/>
        <v>Koroit</v>
      </c>
      <c r="I336" s="37">
        <f t="shared" si="23"/>
        <v>5.7598039215686274</v>
      </c>
      <c r="J336" s="60"/>
      <c r="K336" s="60"/>
      <c r="L336" s="60"/>
      <c r="M336" s="60"/>
    </row>
    <row r="337" spans="2:13" x14ac:dyDescent="0.35">
      <c r="B337" s="41">
        <v>329</v>
      </c>
      <c r="C337" s="42" t="s">
        <v>653</v>
      </c>
      <c r="D337" s="51">
        <f>VLOOKUP($B337,'Suburbs Social H 2021'!$A$5:$PW$5312,'Metro Suburbs'!$Q$4)</f>
        <v>12.832512315270936</v>
      </c>
      <c r="E337" s="62"/>
      <c r="F337" s="37">
        <f t="shared" si="20"/>
        <v>12.865412315270936</v>
      </c>
      <c r="G337" s="38">
        <f t="shared" si="21"/>
        <v>47</v>
      </c>
      <c r="H337" s="39" t="str">
        <f t="shared" si="22"/>
        <v>Fairfield</v>
      </c>
      <c r="I337" s="37">
        <f t="shared" si="23"/>
        <v>5.7530230853792599</v>
      </c>
      <c r="J337" s="60"/>
      <c r="K337" s="60"/>
      <c r="L337" s="60"/>
      <c r="M337" s="60"/>
    </row>
    <row r="338" spans="2:13" x14ac:dyDescent="0.35">
      <c r="B338" s="41">
        <v>330</v>
      </c>
      <c r="C338" s="42" t="s">
        <v>409</v>
      </c>
      <c r="D338" s="51">
        <f>VLOOKUP($B338,'Suburbs Social H 2021'!$A$5:$PW$5312,'Metro Suburbs'!$Q$4)</f>
        <v>3.6764705882352944</v>
      </c>
      <c r="E338" s="62"/>
      <c r="F338" s="37">
        <f t="shared" si="20"/>
        <v>3.7094705882352943</v>
      </c>
      <c r="G338" s="38">
        <f t="shared" si="21"/>
        <v>464</v>
      </c>
      <c r="H338" s="39" t="str">
        <f t="shared" si="22"/>
        <v>Gladstone Park</v>
      </c>
      <c r="I338" s="37">
        <f t="shared" si="23"/>
        <v>5.7463447806868411</v>
      </c>
      <c r="J338" s="60"/>
      <c r="K338" s="60"/>
      <c r="L338" s="60"/>
      <c r="M338" s="60"/>
    </row>
    <row r="339" spans="2:13" x14ac:dyDescent="0.35">
      <c r="B339" s="41">
        <v>331</v>
      </c>
      <c r="C339" s="42" t="s">
        <v>410</v>
      </c>
      <c r="D339" s="51">
        <f>VLOOKUP($B339,'Suburbs Social H 2021'!$A$5:$PW$5312,'Metro Suburbs'!$Q$4)</f>
        <v>3.87409200968523</v>
      </c>
      <c r="E339" s="62"/>
      <c r="F339" s="37">
        <f t="shared" si="20"/>
        <v>3.9071920096852302</v>
      </c>
      <c r="G339" s="38">
        <f t="shared" si="21"/>
        <v>451</v>
      </c>
      <c r="H339" s="39" t="str">
        <f t="shared" si="22"/>
        <v>Sydenham</v>
      </c>
      <c r="I339" s="37">
        <f t="shared" si="23"/>
        <v>5.7159521726450864</v>
      </c>
      <c r="J339" s="60"/>
      <c r="K339" s="60"/>
      <c r="L339" s="60"/>
      <c r="M339" s="60"/>
    </row>
    <row r="340" spans="2:13" x14ac:dyDescent="0.35">
      <c r="B340" s="41">
        <v>332</v>
      </c>
      <c r="C340" s="42" t="s">
        <v>411</v>
      </c>
      <c r="D340" s="51">
        <f>VLOOKUP($B340,'Suburbs Social H 2021'!$A$5:$PW$5312,'Metro Suburbs'!$Q$4)</f>
        <v>3.8843209526509783</v>
      </c>
      <c r="E340" s="62"/>
      <c r="F340" s="37">
        <f t="shared" si="20"/>
        <v>3.9175209526509782</v>
      </c>
      <c r="G340" s="38">
        <f t="shared" si="21"/>
        <v>450</v>
      </c>
      <c r="H340" s="39" t="str">
        <f t="shared" si="22"/>
        <v>Inverloch</v>
      </c>
      <c r="I340" s="37">
        <f t="shared" si="23"/>
        <v>5.6955093099671412</v>
      </c>
      <c r="J340" s="60"/>
      <c r="K340" s="60"/>
      <c r="L340" s="60"/>
      <c r="M340" s="60"/>
    </row>
    <row r="341" spans="2:13" x14ac:dyDescent="0.35">
      <c r="B341" s="41">
        <v>333</v>
      </c>
      <c r="C341" s="42" t="s">
        <v>807</v>
      </c>
      <c r="D341" s="51">
        <f>VLOOKUP($B341,'Suburbs Social H 2021'!$A$5:$PW$5312,'Metro Suburbs'!$Q$4)</f>
        <v>3.2118055555555554</v>
      </c>
      <c r="E341" s="62"/>
      <c r="F341" s="37">
        <f t="shared" si="20"/>
        <v>3.2451055555555555</v>
      </c>
      <c r="G341" s="38">
        <f t="shared" si="21"/>
        <v>488</v>
      </c>
      <c r="H341" s="39" t="str">
        <f t="shared" si="22"/>
        <v>Lucknow</v>
      </c>
      <c r="I341" s="37">
        <f t="shared" si="23"/>
        <v>5.6818181818181817</v>
      </c>
      <c r="J341" s="60"/>
      <c r="K341" s="60"/>
      <c r="L341" s="60"/>
      <c r="M341" s="60"/>
    </row>
    <row r="342" spans="2:13" x14ac:dyDescent="0.35">
      <c r="B342" s="41">
        <v>334</v>
      </c>
      <c r="C342" s="42" t="s">
        <v>413</v>
      </c>
      <c r="D342" s="51">
        <f>VLOOKUP($B342,'Suburbs Social H 2021'!$A$5:$PW$5312,'Metro Suburbs'!$Q$4)</f>
        <v>7.0655354008191926</v>
      </c>
      <c r="E342" s="62"/>
      <c r="F342" s="37">
        <f t="shared" si="20"/>
        <v>7.0989354008191929</v>
      </c>
      <c r="G342" s="38">
        <f t="shared" si="21"/>
        <v>242</v>
      </c>
      <c r="H342" s="39" t="str">
        <f t="shared" si="22"/>
        <v>Trafalgar</v>
      </c>
      <c r="I342" s="37">
        <f t="shared" si="23"/>
        <v>5.6638246041412907</v>
      </c>
      <c r="J342" s="60"/>
      <c r="K342" s="60"/>
      <c r="L342" s="60"/>
      <c r="M342" s="60"/>
    </row>
    <row r="343" spans="2:13" x14ac:dyDescent="0.35">
      <c r="B343" s="41">
        <v>335</v>
      </c>
      <c r="C343" s="42" t="s">
        <v>414</v>
      </c>
      <c r="D343" s="51">
        <f>VLOOKUP($B343,'Suburbs Social H 2021'!$A$5:$PW$5312,'Metro Suburbs'!$Q$4)</f>
        <v>6.4945878434637798</v>
      </c>
      <c r="E343" s="62"/>
      <c r="F343" s="37">
        <f t="shared" si="20"/>
        <v>6.5280878434637799</v>
      </c>
      <c r="G343" s="38">
        <f t="shared" si="21"/>
        <v>274</v>
      </c>
      <c r="H343" s="39" t="str">
        <f t="shared" si="22"/>
        <v>Manifold Heights</v>
      </c>
      <c r="I343" s="37">
        <f t="shared" si="23"/>
        <v>5.6550424128180961</v>
      </c>
      <c r="J343" s="60"/>
      <c r="K343" s="60"/>
      <c r="L343" s="60"/>
      <c r="M343" s="60"/>
    </row>
    <row r="344" spans="2:13" x14ac:dyDescent="0.35">
      <c r="B344" s="41">
        <v>336</v>
      </c>
      <c r="C344" s="42" t="s">
        <v>415</v>
      </c>
      <c r="D344" s="51">
        <f>VLOOKUP($B344,'Suburbs Social H 2021'!$A$5:$PW$5312,'Metro Suburbs'!$Q$4)</f>
        <v>4.1109583906035239</v>
      </c>
      <c r="E344" s="62"/>
      <c r="F344" s="37">
        <f t="shared" si="20"/>
        <v>4.1445583906035237</v>
      </c>
      <c r="G344" s="38">
        <f t="shared" si="21"/>
        <v>433</v>
      </c>
      <c r="H344" s="39" t="str">
        <f t="shared" si="22"/>
        <v>Endeavour Hills</v>
      </c>
      <c r="I344" s="37">
        <f t="shared" si="23"/>
        <v>5.6346905332156814</v>
      </c>
      <c r="J344" s="60"/>
      <c r="K344" s="60"/>
      <c r="L344" s="60"/>
      <c r="M344" s="60"/>
    </row>
    <row r="345" spans="2:13" x14ac:dyDescent="0.35">
      <c r="B345" s="41">
        <v>337</v>
      </c>
      <c r="C345" s="42" t="s">
        <v>654</v>
      </c>
      <c r="D345" s="51">
        <f>VLOOKUP($B345,'Suburbs Social H 2021'!$A$5:$PW$5312,'Metro Suburbs'!$Q$4)</f>
        <v>10.466193269527633</v>
      </c>
      <c r="E345" s="62"/>
      <c r="F345" s="37">
        <f t="shared" si="20"/>
        <v>10.499893269527632</v>
      </c>
      <c r="G345" s="38">
        <f t="shared" si="21"/>
        <v>100</v>
      </c>
      <c r="H345" s="39" t="str">
        <f t="shared" si="22"/>
        <v>Lalor</v>
      </c>
      <c r="I345" s="37">
        <f t="shared" si="23"/>
        <v>5.5819325035288081</v>
      </c>
      <c r="J345" s="60"/>
      <c r="K345" s="60"/>
      <c r="L345" s="60"/>
      <c r="M345" s="60"/>
    </row>
    <row r="346" spans="2:13" x14ac:dyDescent="0.35">
      <c r="B346" s="41">
        <v>338</v>
      </c>
      <c r="C346" s="42" t="s">
        <v>416</v>
      </c>
      <c r="D346" s="51">
        <f>VLOOKUP($B346,'Suburbs Social H 2021'!$A$5:$PW$5312,'Metro Suburbs'!$Q$4)</f>
        <v>6.8299711815561963</v>
      </c>
      <c r="E346" s="62"/>
      <c r="F346" s="37">
        <f t="shared" si="20"/>
        <v>6.8637711815561966</v>
      </c>
      <c r="G346" s="38">
        <f t="shared" si="21"/>
        <v>259</v>
      </c>
      <c r="H346" s="39" t="str">
        <f t="shared" si="22"/>
        <v>Caulfield South</v>
      </c>
      <c r="I346" s="37">
        <f t="shared" si="23"/>
        <v>5.5881713415959986</v>
      </c>
      <c r="J346" s="60"/>
      <c r="K346" s="60"/>
      <c r="L346" s="60"/>
      <c r="M346" s="60"/>
    </row>
    <row r="347" spans="2:13" x14ac:dyDescent="0.35">
      <c r="B347" s="41">
        <v>339</v>
      </c>
      <c r="C347" s="42" t="s">
        <v>808</v>
      </c>
      <c r="D347" s="51">
        <f>VLOOKUP($B347,'Suburbs Social H 2021'!$A$5:$PW$5312,'Metro Suburbs'!$Q$4)</f>
        <v>6.5463620656555959</v>
      </c>
      <c r="E347" s="62"/>
      <c r="F347" s="37">
        <f t="shared" si="20"/>
        <v>6.5802620656555959</v>
      </c>
      <c r="G347" s="38">
        <f t="shared" si="21"/>
        <v>271</v>
      </c>
      <c r="H347" s="39" t="str">
        <f t="shared" si="22"/>
        <v>Bundoora</v>
      </c>
      <c r="I347" s="37">
        <f t="shared" si="23"/>
        <v>5.5868733642037451</v>
      </c>
      <c r="J347" s="60"/>
      <c r="K347" s="60"/>
      <c r="L347" s="60"/>
      <c r="M347" s="60"/>
    </row>
    <row r="348" spans="2:13" x14ac:dyDescent="0.35">
      <c r="B348" s="41">
        <v>340</v>
      </c>
      <c r="C348" s="42" t="s">
        <v>655</v>
      </c>
      <c r="D348" s="51">
        <f>VLOOKUP($B348,'Suburbs Social H 2021'!$A$5:$PW$5312,'Metro Suburbs'!$Q$4)</f>
        <v>10.247411826636252</v>
      </c>
      <c r="E348" s="62"/>
      <c r="F348" s="37">
        <f t="shared" si="20"/>
        <v>10.281411826636253</v>
      </c>
      <c r="G348" s="38">
        <f t="shared" si="21"/>
        <v>103</v>
      </c>
      <c r="H348" s="39" t="str">
        <f t="shared" si="22"/>
        <v>Lang Lang</v>
      </c>
      <c r="I348" s="37">
        <f t="shared" si="23"/>
        <v>5.4982817869415808</v>
      </c>
      <c r="J348" s="60"/>
      <c r="K348" s="60"/>
      <c r="L348" s="60"/>
      <c r="M348" s="60"/>
    </row>
    <row r="349" spans="2:13" x14ac:dyDescent="0.35">
      <c r="B349" s="41">
        <v>341</v>
      </c>
      <c r="C349" s="42" t="s">
        <v>656</v>
      </c>
      <c r="D349" s="51">
        <f>VLOOKUP($B349,'Suburbs Social H 2021'!$A$5:$PW$5312,'Metro Suburbs'!$Q$4)</f>
        <v>7.3442136498516319</v>
      </c>
      <c r="E349" s="62"/>
      <c r="F349" s="37">
        <f t="shared" si="20"/>
        <v>7.3783136498516315</v>
      </c>
      <c r="G349" s="38">
        <f t="shared" si="21"/>
        <v>223</v>
      </c>
      <c r="H349" s="39" t="str">
        <f t="shared" si="22"/>
        <v>Essendon North</v>
      </c>
      <c r="I349" s="37">
        <f t="shared" si="23"/>
        <v>5.5025678650036687</v>
      </c>
      <c r="J349" s="60"/>
      <c r="K349" s="60"/>
      <c r="L349" s="60"/>
      <c r="M349" s="60"/>
    </row>
    <row r="350" spans="2:13" x14ac:dyDescent="0.35">
      <c r="B350" s="41">
        <v>342</v>
      </c>
      <c r="C350" s="42" t="s">
        <v>418</v>
      </c>
      <c r="D350" s="51">
        <f>VLOOKUP($B350,'Suburbs Social H 2021'!$A$5:$PW$5312,'Metro Suburbs'!$Q$4)</f>
        <v>4.24962852897474</v>
      </c>
      <c r="E350" s="62"/>
      <c r="F350" s="37">
        <f t="shared" si="20"/>
        <v>4.2838285289747402</v>
      </c>
      <c r="G350" s="38">
        <f t="shared" si="21"/>
        <v>420</v>
      </c>
      <c r="H350" s="39" t="str">
        <f t="shared" si="22"/>
        <v>McKinnon</v>
      </c>
      <c r="I350" s="37">
        <f t="shared" si="23"/>
        <v>5.4771074026529742</v>
      </c>
      <c r="J350" s="60"/>
      <c r="K350" s="60"/>
      <c r="L350" s="60"/>
      <c r="M350" s="60"/>
    </row>
    <row r="351" spans="2:13" x14ac:dyDescent="0.35">
      <c r="B351" s="41">
        <v>343</v>
      </c>
      <c r="C351" s="42" t="s">
        <v>419</v>
      </c>
      <c r="D351" s="51">
        <f>VLOOKUP($B351,'Suburbs Social H 2021'!$A$5:$PW$5312,'Metro Suburbs'!$Q$4)</f>
        <v>2.5480427046263343</v>
      </c>
      <c r="E351" s="62"/>
      <c r="F351" s="37">
        <f t="shared" si="20"/>
        <v>2.5823427046263343</v>
      </c>
      <c r="G351" s="38">
        <f t="shared" si="21"/>
        <v>515</v>
      </c>
      <c r="H351" s="39" t="str">
        <f t="shared" si="22"/>
        <v>Barwon Heads</v>
      </c>
      <c r="I351" s="37">
        <f t="shared" si="23"/>
        <v>5.4931335830212236</v>
      </c>
      <c r="J351" s="60"/>
      <c r="K351" s="60"/>
      <c r="L351" s="60"/>
      <c r="M351" s="60"/>
    </row>
    <row r="352" spans="2:13" x14ac:dyDescent="0.35">
      <c r="B352" s="41">
        <v>344</v>
      </c>
      <c r="C352" s="42" t="s">
        <v>809</v>
      </c>
      <c r="D352" s="51">
        <f>VLOOKUP($B352,'Suburbs Social H 2021'!$A$5:$PW$5312,'Metro Suburbs'!$Q$4)</f>
        <v>12.955032119914348</v>
      </c>
      <c r="E352" s="62"/>
      <c r="F352" s="37">
        <f t="shared" si="20"/>
        <v>12.989432119914348</v>
      </c>
      <c r="G352" s="38">
        <f t="shared" si="21"/>
        <v>45</v>
      </c>
      <c r="H352" s="39" t="str">
        <f t="shared" si="22"/>
        <v>Docklands</v>
      </c>
      <c r="I352" s="37">
        <f t="shared" si="23"/>
        <v>5.47531512605042</v>
      </c>
      <c r="J352" s="60"/>
      <c r="K352" s="60"/>
      <c r="L352" s="60"/>
      <c r="M352" s="60"/>
    </row>
    <row r="353" spans="2:13" x14ac:dyDescent="0.35">
      <c r="B353" s="41">
        <v>345</v>
      </c>
      <c r="C353" s="42" t="s">
        <v>420</v>
      </c>
      <c r="D353" s="51">
        <f>VLOOKUP($B353,'Suburbs Social H 2021'!$A$5:$PW$5312,'Metro Suburbs'!$Q$4)</f>
        <v>4.8731373338703188</v>
      </c>
      <c r="E353" s="62"/>
      <c r="F353" s="37">
        <f t="shared" si="20"/>
        <v>4.9076373338703192</v>
      </c>
      <c r="G353" s="38">
        <f t="shared" si="21"/>
        <v>381</v>
      </c>
      <c r="H353" s="39" t="str">
        <f t="shared" si="22"/>
        <v>Capel Sound</v>
      </c>
      <c r="I353" s="37">
        <f t="shared" si="23"/>
        <v>5.4616384915474647</v>
      </c>
      <c r="J353" s="60"/>
      <c r="K353" s="60"/>
      <c r="L353" s="60"/>
      <c r="M353" s="60"/>
    </row>
    <row r="354" spans="2:13" x14ac:dyDescent="0.35">
      <c r="B354" s="41">
        <v>346</v>
      </c>
      <c r="C354" s="42" t="s">
        <v>810</v>
      </c>
      <c r="D354" s="51">
        <f>VLOOKUP($B354,'Suburbs Social H 2021'!$A$5:$PW$5312,'Metro Suburbs'!$Q$4)</f>
        <v>4.9015252480379097</v>
      </c>
      <c r="E354" s="62"/>
      <c r="F354" s="37">
        <f t="shared" si="20"/>
        <v>4.9361252480379099</v>
      </c>
      <c r="G354" s="38">
        <f t="shared" si="21"/>
        <v>379</v>
      </c>
      <c r="H354" s="39" t="str">
        <f t="shared" si="22"/>
        <v>Hoppers Crossing</v>
      </c>
      <c r="I354" s="37">
        <f t="shared" si="23"/>
        <v>5.4353943877140791</v>
      </c>
      <c r="J354" s="60"/>
      <c r="K354" s="60"/>
      <c r="L354" s="60"/>
      <c r="M354" s="60"/>
    </row>
    <row r="355" spans="2:13" x14ac:dyDescent="0.35">
      <c r="B355" s="41">
        <v>347</v>
      </c>
      <c r="C355" s="42" t="s">
        <v>811</v>
      </c>
      <c r="D355" s="51">
        <f>VLOOKUP($B355,'Suburbs Social H 2021'!$A$5:$PW$5312,'Metro Suburbs'!$Q$4)</f>
        <v>6.0052219321148828</v>
      </c>
      <c r="E355" s="62"/>
      <c r="F355" s="37">
        <f t="shared" si="20"/>
        <v>6.0399219321148827</v>
      </c>
      <c r="G355" s="38">
        <f t="shared" si="21"/>
        <v>312</v>
      </c>
      <c r="H355" s="39" t="str">
        <f t="shared" si="22"/>
        <v>Carrum Downs</v>
      </c>
      <c r="I355" s="37">
        <f t="shared" si="23"/>
        <v>5.4372947330008508</v>
      </c>
      <c r="J355" s="60"/>
      <c r="K355" s="60"/>
      <c r="L355" s="60"/>
      <c r="M355" s="60"/>
    </row>
    <row r="356" spans="2:13" x14ac:dyDescent="0.35">
      <c r="B356" s="41">
        <v>348</v>
      </c>
      <c r="C356" s="42" t="s">
        <v>422</v>
      </c>
      <c r="D356" s="51">
        <f>VLOOKUP($B356,'Suburbs Social H 2021'!$A$5:$PW$5312,'Metro Suburbs'!$Q$4)</f>
        <v>5.3914327917282128</v>
      </c>
      <c r="E356" s="62"/>
      <c r="F356" s="37">
        <f t="shared" si="20"/>
        <v>5.4262327917282125</v>
      </c>
      <c r="G356" s="38">
        <f t="shared" si="21"/>
        <v>351</v>
      </c>
      <c r="H356" s="39" t="str">
        <f t="shared" si="22"/>
        <v>Oakleigh South</v>
      </c>
      <c r="I356" s="37">
        <f t="shared" si="23"/>
        <v>5.398530243075184</v>
      </c>
      <c r="J356" s="60"/>
      <c r="K356" s="60"/>
      <c r="L356" s="60"/>
      <c r="M356" s="60"/>
    </row>
    <row r="357" spans="2:13" x14ac:dyDescent="0.35">
      <c r="B357" s="41">
        <v>349</v>
      </c>
      <c r="C357" s="42" t="s">
        <v>659</v>
      </c>
      <c r="D357" s="51">
        <f>VLOOKUP($B357,'Suburbs Social H 2021'!$A$5:$PW$5312,'Metro Suburbs'!$Q$4)</f>
        <v>8.1360946745562135</v>
      </c>
      <c r="E357" s="62"/>
      <c r="F357" s="37">
        <f t="shared" si="20"/>
        <v>8.1709946745562139</v>
      </c>
      <c r="G357" s="38">
        <f t="shared" si="21"/>
        <v>194</v>
      </c>
      <c r="H357" s="39" t="str">
        <f t="shared" si="22"/>
        <v>Oakleigh East</v>
      </c>
      <c r="I357" s="37">
        <f t="shared" si="23"/>
        <v>5.396565821749796</v>
      </c>
      <c r="J357" s="60"/>
      <c r="K357" s="60"/>
      <c r="L357" s="60"/>
      <c r="M357" s="60"/>
    </row>
    <row r="358" spans="2:13" x14ac:dyDescent="0.35">
      <c r="B358" s="41">
        <v>350</v>
      </c>
      <c r="C358" s="42" t="s">
        <v>660</v>
      </c>
      <c r="D358" s="51">
        <f>VLOOKUP($B358,'Suburbs Social H 2021'!$A$5:$PW$5312,'Metro Suburbs'!$Q$4)</f>
        <v>5.0160085378868731</v>
      </c>
      <c r="E358" s="62"/>
      <c r="F358" s="37">
        <f t="shared" si="20"/>
        <v>5.0510085378868732</v>
      </c>
      <c r="G358" s="38">
        <f t="shared" si="21"/>
        <v>373</v>
      </c>
      <c r="H358" s="39" t="str">
        <f t="shared" si="22"/>
        <v>Heidelberg</v>
      </c>
      <c r="I358" s="37">
        <f t="shared" si="23"/>
        <v>5.4044981537428667</v>
      </c>
      <c r="J358" s="60"/>
      <c r="K358" s="60"/>
      <c r="L358" s="60"/>
      <c r="M358" s="60"/>
    </row>
    <row r="359" spans="2:13" x14ac:dyDescent="0.35">
      <c r="B359" s="41">
        <v>351</v>
      </c>
      <c r="C359" s="42" t="s">
        <v>423</v>
      </c>
      <c r="D359" s="51">
        <f>VLOOKUP($B359,'Suburbs Social H 2021'!$A$5:$PW$5312,'Metro Suburbs'!$Q$4)</f>
        <v>6.0282124752038788</v>
      </c>
      <c r="E359" s="62"/>
      <c r="F359" s="37">
        <f t="shared" si="20"/>
        <v>6.0633124752038787</v>
      </c>
      <c r="G359" s="38">
        <f t="shared" si="21"/>
        <v>310</v>
      </c>
      <c r="H359" s="39" t="str">
        <f t="shared" si="22"/>
        <v>Murrumbeena</v>
      </c>
      <c r="I359" s="37">
        <f t="shared" si="23"/>
        <v>5.3914327917282128</v>
      </c>
      <c r="J359" s="60"/>
      <c r="K359" s="60"/>
      <c r="L359" s="60"/>
      <c r="M359" s="60"/>
    </row>
    <row r="360" spans="2:13" x14ac:dyDescent="0.35">
      <c r="B360" s="41">
        <v>352</v>
      </c>
      <c r="C360" s="42" t="s">
        <v>424</v>
      </c>
      <c r="D360" s="51">
        <f>VLOOKUP($B360,'Suburbs Social H 2021'!$A$5:$PW$5312,'Metro Suburbs'!$Q$4)</f>
        <v>3.8119440914866582</v>
      </c>
      <c r="E360" s="62"/>
      <c r="F360" s="37">
        <f t="shared" si="20"/>
        <v>3.8471440914866584</v>
      </c>
      <c r="G360" s="38">
        <f t="shared" si="21"/>
        <v>455</v>
      </c>
      <c r="H360" s="39" t="str">
        <f t="shared" si="22"/>
        <v>Pascoe Vale</v>
      </c>
      <c r="I360" s="37">
        <f t="shared" si="23"/>
        <v>5.2899575671852901</v>
      </c>
      <c r="J360" s="60"/>
      <c r="K360" s="60"/>
      <c r="L360" s="60"/>
      <c r="M360" s="60"/>
    </row>
    <row r="361" spans="2:13" x14ac:dyDescent="0.35">
      <c r="B361" s="41">
        <v>353</v>
      </c>
      <c r="C361" s="42" t="s">
        <v>661</v>
      </c>
      <c r="D361" s="51">
        <f>VLOOKUP($B361,'Suburbs Social H 2021'!$A$5:$PW$5312,'Metro Suburbs'!$Q$4)</f>
        <v>8.6526576019777508</v>
      </c>
      <c r="E361" s="62"/>
      <c r="F361" s="37">
        <f t="shared" si="20"/>
        <v>8.6879576019777502</v>
      </c>
      <c r="G361" s="38">
        <f t="shared" si="21"/>
        <v>161</v>
      </c>
      <c r="H361" s="39" t="str">
        <f t="shared" si="22"/>
        <v>Essendon</v>
      </c>
      <c r="I361" s="37">
        <f t="shared" si="23"/>
        <v>5.3082795067527897</v>
      </c>
      <c r="J361" s="60"/>
      <c r="K361" s="60"/>
      <c r="L361" s="60"/>
      <c r="M361" s="60"/>
    </row>
    <row r="362" spans="2:13" x14ac:dyDescent="0.35">
      <c r="B362" s="41">
        <v>354</v>
      </c>
      <c r="C362" s="42" t="s">
        <v>662</v>
      </c>
      <c r="D362" s="51">
        <f>VLOOKUP($B362,'Suburbs Social H 2021'!$A$5:$PW$5312,'Metro Suburbs'!$Q$4)</f>
        <v>7.21830985915493</v>
      </c>
      <c r="E362" s="62"/>
      <c r="F362" s="37">
        <f t="shared" si="20"/>
        <v>7.2537098591549301</v>
      </c>
      <c r="G362" s="38">
        <f t="shared" si="21"/>
        <v>233</v>
      </c>
      <c r="H362" s="39" t="str">
        <f t="shared" si="22"/>
        <v>Broadford</v>
      </c>
      <c r="I362" s="37">
        <f t="shared" si="23"/>
        <v>5.3142857142857141</v>
      </c>
      <c r="J362" s="60"/>
      <c r="K362" s="60"/>
      <c r="L362" s="60"/>
      <c r="M362" s="60"/>
    </row>
    <row r="363" spans="2:13" x14ac:dyDescent="0.35">
      <c r="B363" s="41">
        <v>355</v>
      </c>
      <c r="C363" s="42" t="s">
        <v>663</v>
      </c>
      <c r="D363" s="51">
        <f>VLOOKUP($B363,'Suburbs Social H 2021'!$A$5:$PW$5312,'Metro Suburbs'!$Q$4)</f>
        <v>11.066324661048004</v>
      </c>
      <c r="E363" s="62"/>
      <c r="F363" s="37">
        <f t="shared" si="20"/>
        <v>11.101824661048004</v>
      </c>
      <c r="G363" s="38">
        <f t="shared" si="21"/>
        <v>82</v>
      </c>
      <c r="H363" s="39" t="str">
        <f t="shared" si="22"/>
        <v>Ferntree Gully</v>
      </c>
      <c r="I363" s="37">
        <f t="shared" si="23"/>
        <v>5.2409874608150471</v>
      </c>
      <c r="J363" s="60"/>
      <c r="K363" s="60"/>
      <c r="L363" s="60"/>
      <c r="M363" s="60"/>
    </row>
    <row r="364" spans="2:13" x14ac:dyDescent="0.35">
      <c r="B364" s="41">
        <v>356</v>
      </c>
      <c r="C364" s="42" t="s">
        <v>664</v>
      </c>
      <c r="D364" s="51">
        <f>VLOOKUP($B364,'Suburbs Social H 2021'!$A$5:$PW$5312,'Metro Suburbs'!$Q$4)</f>
        <v>8.9552238805970141</v>
      </c>
      <c r="E364" s="62"/>
      <c r="F364" s="37">
        <f t="shared" si="20"/>
        <v>8.9908238805970147</v>
      </c>
      <c r="G364" s="38">
        <f t="shared" si="21"/>
        <v>146</v>
      </c>
      <c r="H364" s="39" t="str">
        <f t="shared" si="22"/>
        <v>Heatherton</v>
      </c>
      <c r="I364" s="37">
        <f t="shared" si="23"/>
        <v>5.2137643378519289</v>
      </c>
      <c r="J364" s="60"/>
      <c r="K364" s="60"/>
      <c r="L364" s="60"/>
      <c r="M364" s="60"/>
    </row>
    <row r="365" spans="2:13" x14ac:dyDescent="0.35">
      <c r="B365" s="41">
        <v>357</v>
      </c>
      <c r="C365" s="42" t="s">
        <v>812</v>
      </c>
      <c r="D365" s="51">
        <f>VLOOKUP($B365,'Suburbs Social H 2021'!$A$5:$PW$5312,'Metro Suburbs'!$Q$4)</f>
        <v>5.1038934839620733</v>
      </c>
      <c r="E365" s="62"/>
      <c r="F365" s="37">
        <f t="shared" si="20"/>
        <v>5.1395934839620736</v>
      </c>
      <c r="G365" s="38">
        <f t="shared" si="21"/>
        <v>363</v>
      </c>
      <c r="H365" s="39" t="str">
        <f t="shared" si="22"/>
        <v>Sandringham</v>
      </c>
      <c r="I365" s="37">
        <f t="shared" si="23"/>
        <v>5.1926691729323311</v>
      </c>
      <c r="J365" s="60"/>
      <c r="K365" s="60"/>
      <c r="L365" s="60"/>
      <c r="M365" s="60"/>
    </row>
    <row r="366" spans="2:13" x14ac:dyDescent="0.35">
      <c r="B366" s="41">
        <v>358</v>
      </c>
      <c r="C366" s="42" t="s">
        <v>734</v>
      </c>
      <c r="D366" s="51">
        <f>VLOOKUP($B366,'Suburbs Social H 2021'!$A$5:$PW$5312,'Metro Suburbs'!$Q$4)</f>
        <v>6.6301096709870393</v>
      </c>
      <c r="E366" s="62"/>
      <c r="F366" s="37">
        <f t="shared" si="20"/>
        <v>6.6659096709870393</v>
      </c>
      <c r="G366" s="38">
        <f t="shared" si="21"/>
        <v>265</v>
      </c>
      <c r="H366" s="39" t="str">
        <f t="shared" si="22"/>
        <v>Malvern East</v>
      </c>
      <c r="I366" s="37">
        <f t="shared" si="23"/>
        <v>5.1553842447602989</v>
      </c>
      <c r="J366" s="60"/>
      <c r="K366" s="60"/>
      <c r="L366" s="60"/>
      <c r="M366" s="60"/>
    </row>
    <row r="367" spans="2:13" x14ac:dyDescent="0.35">
      <c r="B367" s="41">
        <v>359</v>
      </c>
      <c r="C367" s="42" t="s">
        <v>666</v>
      </c>
      <c r="D367" s="51">
        <f>VLOOKUP($B367,'Suburbs Social H 2021'!$A$5:$PW$5312,'Metro Suburbs'!$Q$4)</f>
        <v>6.0479666319082384</v>
      </c>
      <c r="E367" s="62"/>
      <c r="F367" s="37">
        <f t="shared" si="20"/>
        <v>6.0838666319082382</v>
      </c>
      <c r="G367" s="38">
        <f t="shared" si="21"/>
        <v>309</v>
      </c>
      <c r="H367" s="39" t="str">
        <f t="shared" si="22"/>
        <v>Woodend</v>
      </c>
      <c r="I367" s="37">
        <f t="shared" si="23"/>
        <v>5.110384300899427</v>
      </c>
      <c r="J367" s="60"/>
      <c r="K367" s="60"/>
      <c r="L367" s="60"/>
      <c r="M367" s="60"/>
    </row>
    <row r="368" spans="2:13" x14ac:dyDescent="0.35">
      <c r="B368" s="41">
        <v>360</v>
      </c>
      <c r="C368" s="42" t="s">
        <v>426</v>
      </c>
      <c r="D368" s="51">
        <f>VLOOKUP($B368,'Suburbs Social H 2021'!$A$5:$PW$5312,'Metro Suburbs'!$Q$4)</f>
        <v>4.0788267644362968</v>
      </c>
      <c r="E368" s="62"/>
      <c r="F368" s="37">
        <f t="shared" si="20"/>
        <v>4.1148267644362964</v>
      </c>
      <c r="G368" s="38">
        <f t="shared" si="21"/>
        <v>435</v>
      </c>
      <c r="H368" s="39" t="str">
        <f t="shared" si="22"/>
        <v>Toorak</v>
      </c>
      <c r="I368" s="37">
        <f t="shared" si="23"/>
        <v>5.1128093158660839</v>
      </c>
      <c r="J368" s="60"/>
      <c r="K368" s="60"/>
      <c r="L368" s="60"/>
      <c r="M368" s="60"/>
    </row>
    <row r="369" spans="2:13" x14ac:dyDescent="0.35">
      <c r="B369" s="41">
        <v>361</v>
      </c>
      <c r="C369" s="42" t="s">
        <v>427</v>
      </c>
      <c r="D369" s="51">
        <f>VLOOKUP($B369,'Suburbs Social H 2021'!$A$5:$PW$5312,'Metro Suburbs'!$Q$4)</f>
        <v>10.539798719121682</v>
      </c>
      <c r="E369" s="62"/>
      <c r="F369" s="37">
        <f t="shared" si="20"/>
        <v>10.575898719121682</v>
      </c>
      <c r="G369" s="38">
        <f t="shared" si="21"/>
        <v>98</v>
      </c>
      <c r="H369" s="39" t="str">
        <f t="shared" si="22"/>
        <v>Roxburgh Park</v>
      </c>
      <c r="I369" s="37">
        <f t="shared" si="23"/>
        <v>5.1033591731266146</v>
      </c>
      <c r="J369" s="60"/>
      <c r="K369" s="60"/>
      <c r="L369" s="60"/>
      <c r="M369" s="60"/>
    </row>
    <row r="370" spans="2:13" x14ac:dyDescent="0.35">
      <c r="B370" s="41">
        <v>362</v>
      </c>
      <c r="C370" s="42" t="s">
        <v>428</v>
      </c>
      <c r="D370" s="51">
        <f>VLOOKUP($B370,'Suburbs Social H 2021'!$A$5:$PW$5312,'Metro Suburbs'!$Q$4)</f>
        <v>8.1846392552366165</v>
      </c>
      <c r="E370" s="62"/>
      <c r="F370" s="37">
        <f t="shared" si="20"/>
        <v>8.2208392552366156</v>
      </c>
      <c r="G370" s="38">
        <f t="shared" si="21"/>
        <v>185</v>
      </c>
      <c r="H370" s="39" t="str">
        <f t="shared" si="22"/>
        <v>Kilsyth</v>
      </c>
      <c r="I370" s="37">
        <f t="shared" si="23"/>
        <v>5.1130129471143295</v>
      </c>
      <c r="J370" s="60"/>
      <c r="K370" s="60"/>
      <c r="L370" s="60"/>
      <c r="M370" s="60"/>
    </row>
    <row r="371" spans="2:13" x14ac:dyDescent="0.35">
      <c r="B371" s="41">
        <v>363</v>
      </c>
      <c r="C371" s="42" t="s">
        <v>667</v>
      </c>
      <c r="D371" s="51">
        <f>VLOOKUP($B371,'Suburbs Social H 2021'!$A$5:$PW$5312,'Metro Suburbs'!$Q$4)</f>
        <v>24.29718875502008</v>
      </c>
      <c r="E371" s="62"/>
      <c r="F371" s="37">
        <f t="shared" si="20"/>
        <v>24.333488755020081</v>
      </c>
      <c r="G371" s="38">
        <f t="shared" si="21"/>
        <v>4</v>
      </c>
      <c r="H371" s="39" t="str">
        <f t="shared" si="22"/>
        <v>Newport</v>
      </c>
      <c r="I371" s="37">
        <f t="shared" si="23"/>
        <v>5.1038934839620733</v>
      </c>
      <c r="J371" s="60"/>
      <c r="K371" s="60"/>
      <c r="L371" s="60"/>
      <c r="M371" s="60"/>
    </row>
    <row r="372" spans="2:13" x14ac:dyDescent="0.35">
      <c r="B372" s="41">
        <v>364</v>
      </c>
      <c r="C372" s="42" t="s">
        <v>668</v>
      </c>
      <c r="D372" s="51">
        <f>VLOOKUP($B372,'Suburbs Social H 2021'!$A$5:$PW$5312,'Metro Suburbs'!$Q$4)</f>
        <v>12.693682955899883</v>
      </c>
      <c r="E372" s="62"/>
      <c r="F372" s="37">
        <f t="shared" si="20"/>
        <v>12.730082955899883</v>
      </c>
      <c r="G372" s="38">
        <f t="shared" si="21"/>
        <v>50</v>
      </c>
      <c r="H372" s="39" t="str">
        <f t="shared" si="22"/>
        <v>Kealba</v>
      </c>
      <c r="I372" s="37">
        <f t="shared" si="23"/>
        <v>5.10752688172043</v>
      </c>
      <c r="J372" s="60"/>
      <c r="K372" s="60"/>
      <c r="L372" s="60"/>
      <c r="M372" s="60"/>
    </row>
    <row r="373" spans="2:13" x14ac:dyDescent="0.35">
      <c r="B373" s="41">
        <v>365</v>
      </c>
      <c r="C373" s="42" t="s">
        <v>669</v>
      </c>
      <c r="D373" s="51">
        <f>VLOOKUP($B373,'Suburbs Social H 2021'!$A$5:$PW$5312,'Metro Suburbs'!$Q$4)</f>
        <v>12.237762237762238</v>
      </c>
      <c r="E373" s="62"/>
      <c r="F373" s="37">
        <f t="shared" si="20"/>
        <v>12.274262237762239</v>
      </c>
      <c r="G373" s="38">
        <f t="shared" si="21"/>
        <v>57</v>
      </c>
      <c r="H373" s="39" t="str">
        <f t="shared" si="22"/>
        <v>Aberfeldie</v>
      </c>
      <c r="I373" s="37">
        <f t="shared" si="23"/>
        <v>5.1244509516837482</v>
      </c>
      <c r="J373" s="60"/>
      <c r="K373" s="60"/>
      <c r="L373" s="60"/>
      <c r="M373" s="60"/>
    </row>
    <row r="374" spans="2:13" x14ac:dyDescent="0.35">
      <c r="B374" s="41">
        <v>366</v>
      </c>
      <c r="C374" s="42" t="s">
        <v>429</v>
      </c>
      <c r="D374" s="51">
        <f>VLOOKUP($B374,'Suburbs Social H 2021'!$A$5:$PW$5312,'Metro Suburbs'!$Q$4)</f>
        <v>19.368258859784284</v>
      </c>
      <c r="E374" s="62"/>
      <c r="F374" s="37">
        <f t="shared" si="20"/>
        <v>19.404858859784284</v>
      </c>
      <c r="G374" s="38">
        <f t="shared" si="21"/>
        <v>14</v>
      </c>
      <c r="H374" s="39" t="str">
        <f t="shared" si="22"/>
        <v>Epping</v>
      </c>
      <c r="I374" s="37">
        <f t="shared" si="23"/>
        <v>5.1061007957559683</v>
      </c>
      <c r="J374" s="60"/>
      <c r="K374" s="60"/>
      <c r="L374" s="60"/>
      <c r="M374" s="60"/>
    </row>
    <row r="375" spans="2:13" x14ac:dyDescent="0.35">
      <c r="B375" s="41">
        <v>367</v>
      </c>
      <c r="C375" s="42" t="s">
        <v>670</v>
      </c>
      <c r="D375" s="51">
        <f>VLOOKUP($B375,'Suburbs Social H 2021'!$A$5:$PW$5312,'Metro Suburbs'!$Q$4)</f>
        <v>7.7605321507760534</v>
      </c>
      <c r="E375" s="62"/>
      <c r="F375" s="37">
        <f t="shared" si="20"/>
        <v>7.7972321507760531</v>
      </c>
      <c r="G375" s="38">
        <f t="shared" si="21"/>
        <v>206</v>
      </c>
      <c r="H375" s="39" t="str">
        <f t="shared" si="22"/>
        <v>Paynesville</v>
      </c>
      <c r="I375" s="37">
        <f t="shared" si="23"/>
        <v>5.0565139797739436</v>
      </c>
      <c r="J375" s="60"/>
      <c r="K375" s="60"/>
      <c r="L375" s="60"/>
      <c r="M375" s="60"/>
    </row>
    <row r="376" spans="2:13" x14ac:dyDescent="0.35">
      <c r="B376" s="41">
        <v>368</v>
      </c>
      <c r="C376" s="42" t="s">
        <v>430</v>
      </c>
      <c r="D376" s="51">
        <f>VLOOKUP($B376,'Suburbs Social H 2021'!$A$5:$PW$5312,'Metro Suburbs'!$Q$4)</f>
        <v>8.2483326794821501</v>
      </c>
      <c r="E376" s="62"/>
      <c r="F376" s="37">
        <f t="shared" si="20"/>
        <v>8.2851326794821496</v>
      </c>
      <c r="G376" s="38">
        <f t="shared" si="21"/>
        <v>181</v>
      </c>
      <c r="H376" s="39" t="str">
        <f t="shared" si="22"/>
        <v>Bell Post Hill</v>
      </c>
      <c r="I376" s="37">
        <f t="shared" si="23"/>
        <v>5.0898203592814371</v>
      </c>
      <c r="J376" s="60"/>
      <c r="K376" s="60"/>
      <c r="L376" s="60"/>
      <c r="M376" s="60"/>
    </row>
    <row r="377" spans="2:13" x14ac:dyDescent="0.35">
      <c r="B377" s="41">
        <v>369</v>
      </c>
      <c r="C377" s="42" t="s">
        <v>431</v>
      </c>
      <c r="D377" s="51">
        <f>VLOOKUP($B377,'Suburbs Social H 2021'!$A$5:$PW$5312,'Metro Suburbs'!$Q$4)</f>
        <v>8.7254901960784306</v>
      </c>
      <c r="E377" s="62"/>
      <c r="F377" s="37">
        <f t="shared" si="20"/>
        <v>8.7623901960784298</v>
      </c>
      <c r="G377" s="38">
        <f t="shared" si="21"/>
        <v>156</v>
      </c>
      <c r="H377" s="39" t="str">
        <f t="shared" si="22"/>
        <v>Mitcham</v>
      </c>
      <c r="I377" s="37">
        <f t="shared" si="23"/>
        <v>5.0611360470515399</v>
      </c>
      <c r="J377" s="60"/>
      <c r="K377" s="60"/>
      <c r="L377" s="60"/>
      <c r="M377" s="60"/>
    </row>
    <row r="378" spans="2:13" x14ac:dyDescent="0.35">
      <c r="B378" s="41">
        <v>370</v>
      </c>
      <c r="C378" s="42" t="s">
        <v>671</v>
      </c>
      <c r="D378" s="51">
        <f>VLOOKUP($B378,'Suburbs Social H 2021'!$A$5:$PW$5312,'Metro Suburbs'!$Q$4)</f>
        <v>6.9627192982456139</v>
      </c>
      <c r="E378" s="62"/>
      <c r="F378" s="37">
        <f t="shared" si="20"/>
        <v>6.9997192982456138</v>
      </c>
      <c r="G378" s="38">
        <f t="shared" si="21"/>
        <v>246</v>
      </c>
      <c r="H378" s="39" t="str">
        <f t="shared" si="22"/>
        <v>Crib Point</v>
      </c>
      <c r="I378" s="37">
        <f t="shared" si="23"/>
        <v>5.0793650793650791</v>
      </c>
      <c r="J378" s="60"/>
      <c r="K378" s="60"/>
      <c r="L378" s="60"/>
      <c r="M378" s="60"/>
    </row>
    <row r="379" spans="2:13" x14ac:dyDescent="0.35">
      <c r="B379" s="41">
        <v>371</v>
      </c>
      <c r="C379" s="42" t="s">
        <v>432</v>
      </c>
      <c r="D379" s="51">
        <f>VLOOKUP($B379,'Suburbs Social H 2021'!$A$5:$PW$5312,'Metro Suburbs'!$Q$4)</f>
        <v>6.8688670829616409</v>
      </c>
      <c r="E379" s="62"/>
      <c r="F379" s="37">
        <f t="shared" si="20"/>
        <v>6.9059670829616406</v>
      </c>
      <c r="G379" s="38">
        <f t="shared" si="21"/>
        <v>256</v>
      </c>
      <c r="H379" s="39" t="str">
        <f t="shared" si="22"/>
        <v>Parkdale</v>
      </c>
      <c r="I379" s="37">
        <f t="shared" si="23"/>
        <v>5.0253378378378377</v>
      </c>
      <c r="J379" s="60"/>
      <c r="K379" s="60"/>
      <c r="L379" s="60"/>
      <c r="M379" s="60"/>
    </row>
    <row r="380" spans="2:13" x14ac:dyDescent="0.35">
      <c r="B380" s="41">
        <v>372</v>
      </c>
      <c r="C380" s="42" t="s">
        <v>672</v>
      </c>
      <c r="D380" s="51">
        <f>VLOOKUP($B380,'Suburbs Social H 2021'!$A$5:$PW$5312,'Metro Suburbs'!$Q$4)</f>
        <v>11.206896551724139</v>
      </c>
      <c r="E380" s="62"/>
      <c r="F380" s="37">
        <f t="shared" si="20"/>
        <v>11.244096551724139</v>
      </c>
      <c r="G380" s="38">
        <f t="shared" si="21"/>
        <v>77</v>
      </c>
      <c r="H380" s="39" t="str">
        <f t="shared" si="22"/>
        <v>Cheltenham</v>
      </c>
      <c r="I380" s="37">
        <f t="shared" si="23"/>
        <v>5.0399573787959513</v>
      </c>
      <c r="J380" s="60"/>
      <c r="K380" s="60"/>
      <c r="L380" s="60"/>
      <c r="M380" s="60"/>
    </row>
    <row r="381" spans="2:13" x14ac:dyDescent="0.35">
      <c r="B381" s="41">
        <v>373</v>
      </c>
      <c r="C381" s="42" t="s">
        <v>433</v>
      </c>
      <c r="D381" s="51">
        <f>VLOOKUP($B381,'Suburbs Social H 2021'!$A$5:$PW$5312,'Metro Suburbs'!$Q$4)</f>
        <v>3.7529319781078971</v>
      </c>
      <c r="E381" s="62"/>
      <c r="F381" s="37">
        <f t="shared" si="20"/>
        <v>3.7902319781078972</v>
      </c>
      <c r="G381" s="38">
        <f t="shared" si="21"/>
        <v>457</v>
      </c>
      <c r="H381" s="39" t="str">
        <f t="shared" si="22"/>
        <v>Nagambie</v>
      </c>
      <c r="I381" s="37">
        <f t="shared" si="23"/>
        <v>5.0160085378868731</v>
      </c>
      <c r="J381" s="60"/>
      <c r="K381" s="60"/>
      <c r="L381" s="60"/>
      <c r="M381" s="60"/>
    </row>
    <row r="382" spans="2:13" x14ac:dyDescent="0.35">
      <c r="B382" s="41">
        <v>374</v>
      </c>
      <c r="C382" s="42" t="s">
        <v>434</v>
      </c>
      <c r="D382" s="51">
        <f>VLOOKUP($B382,'Suburbs Social H 2021'!$A$5:$PW$5312,'Metro Suburbs'!$Q$4)</f>
        <v>7.3742672014810244</v>
      </c>
      <c r="E382" s="62"/>
      <c r="F382" s="37">
        <f t="shared" si="20"/>
        <v>7.4116672014810243</v>
      </c>
      <c r="G382" s="38">
        <f t="shared" si="21"/>
        <v>221</v>
      </c>
      <c r="H382" s="39" t="str">
        <f t="shared" si="22"/>
        <v>Mentone</v>
      </c>
      <c r="I382" s="37">
        <f t="shared" si="23"/>
        <v>4.9937799893371242</v>
      </c>
      <c r="J382" s="60"/>
      <c r="K382" s="60"/>
      <c r="L382" s="60"/>
      <c r="M382" s="60"/>
    </row>
    <row r="383" spans="2:13" x14ac:dyDescent="0.35">
      <c r="B383" s="41">
        <v>375</v>
      </c>
      <c r="C383" s="42" t="s">
        <v>435</v>
      </c>
      <c r="D383" s="51">
        <f>VLOOKUP($B383,'Suburbs Social H 2021'!$A$5:$PW$5312,'Metro Suburbs'!$Q$4)</f>
        <v>5.396565821749796</v>
      </c>
      <c r="E383" s="62"/>
      <c r="F383" s="37">
        <f t="shared" si="20"/>
        <v>5.4340658217497957</v>
      </c>
      <c r="G383" s="38">
        <f t="shared" si="21"/>
        <v>349</v>
      </c>
      <c r="H383" s="39" t="str">
        <f t="shared" si="22"/>
        <v>Heathcote</v>
      </c>
      <c r="I383" s="37">
        <f t="shared" si="23"/>
        <v>4.9799196787148592</v>
      </c>
      <c r="J383" s="60"/>
      <c r="K383" s="60"/>
      <c r="L383" s="60"/>
      <c r="M383" s="60"/>
    </row>
    <row r="384" spans="2:13" x14ac:dyDescent="0.35">
      <c r="B384" s="41">
        <v>376</v>
      </c>
      <c r="C384" s="42" t="s">
        <v>436</v>
      </c>
      <c r="D384" s="51">
        <f>VLOOKUP($B384,'Suburbs Social H 2021'!$A$5:$PW$5312,'Metro Suburbs'!$Q$4)</f>
        <v>5.398530243075184</v>
      </c>
      <c r="E384" s="62"/>
      <c r="F384" s="37">
        <f t="shared" si="20"/>
        <v>5.4361302430751843</v>
      </c>
      <c r="G384" s="38">
        <f t="shared" si="21"/>
        <v>348</v>
      </c>
      <c r="H384" s="39" t="str">
        <f t="shared" si="22"/>
        <v>Burwood East</v>
      </c>
      <c r="I384" s="37">
        <f t="shared" si="23"/>
        <v>4.9899699097291874</v>
      </c>
      <c r="J384" s="60"/>
      <c r="K384" s="60"/>
      <c r="L384" s="60"/>
      <c r="M384" s="60"/>
    </row>
    <row r="385" spans="2:13" x14ac:dyDescent="0.35">
      <c r="B385" s="41">
        <v>377</v>
      </c>
      <c r="C385" s="42" t="s">
        <v>673</v>
      </c>
      <c r="D385" s="51">
        <f>VLOOKUP($B385,'Suburbs Social H 2021'!$A$5:$PW$5312,'Metro Suburbs'!$Q$4)</f>
        <v>4.214501510574018</v>
      </c>
      <c r="E385" s="62"/>
      <c r="F385" s="37">
        <f t="shared" si="20"/>
        <v>4.2522015105740181</v>
      </c>
      <c r="G385" s="38">
        <f t="shared" si="21"/>
        <v>422</v>
      </c>
      <c r="H385" s="39" t="str">
        <f t="shared" si="22"/>
        <v>Mill Park</v>
      </c>
      <c r="I385" s="37">
        <f t="shared" si="23"/>
        <v>4.9597585513078464</v>
      </c>
      <c r="J385" s="60"/>
      <c r="K385" s="60"/>
      <c r="L385" s="60"/>
      <c r="M385" s="60"/>
    </row>
    <row r="386" spans="2:13" x14ac:dyDescent="0.35">
      <c r="B386" s="41">
        <v>378</v>
      </c>
      <c r="C386" s="42" t="s">
        <v>437</v>
      </c>
      <c r="D386" s="51">
        <f>VLOOKUP($B386,'Suburbs Social H 2021'!$A$5:$PW$5312,'Metro Suburbs'!$Q$4)</f>
        <v>2.7522935779816518</v>
      </c>
      <c r="E386" s="62"/>
      <c r="F386" s="37">
        <f t="shared" si="20"/>
        <v>2.7900935779816516</v>
      </c>
      <c r="G386" s="38">
        <f t="shared" si="21"/>
        <v>506</v>
      </c>
      <c r="H386" s="39" t="str">
        <f t="shared" si="22"/>
        <v>Kilmore</v>
      </c>
      <c r="I386" s="37">
        <f t="shared" si="23"/>
        <v>4.9576783555018133</v>
      </c>
      <c r="J386" s="60"/>
      <c r="K386" s="60"/>
      <c r="L386" s="60"/>
      <c r="M386" s="60"/>
    </row>
    <row r="387" spans="2:13" x14ac:dyDescent="0.35">
      <c r="B387" s="41">
        <v>379</v>
      </c>
      <c r="C387" s="42" t="s">
        <v>674</v>
      </c>
      <c r="D387" s="51">
        <f>VLOOKUP($B387,'Suburbs Social H 2021'!$A$5:$PW$5312,'Metro Suburbs'!$Q$4)</f>
        <v>11.78310740354536</v>
      </c>
      <c r="E387" s="62"/>
      <c r="F387" s="37">
        <f t="shared" si="20"/>
        <v>11.821007403545361</v>
      </c>
      <c r="G387" s="38">
        <f t="shared" si="21"/>
        <v>65</v>
      </c>
      <c r="H387" s="39" t="str">
        <f t="shared" si="22"/>
        <v>Mulgrave</v>
      </c>
      <c r="I387" s="37">
        <f t="shared" si="23"/>
        <v>4.9015252480379097</v>
      </c>
      <c r="J387" s="60"/>
      <c r="K387" s="60"/>
      <c r="L387" s="60"/>
      <c r="M387" s="60"/>
    </row>
    <row r="388" spans="2:13" x14ac:dyDescent="0.35">
      <c r="B388" s="41">
        <v>380</v>
      </c>
      <c r="C388" s="42" t="s">
        <v>438</v>
      </c>
      <c r="D388" s="51">
        <f>VLOOKUP($B388,'Suburbs Social H 2021'!$A$5:$PW$5312,'Metro Suburbs'!$Q$4)</f>
        <v>5.9687786960514231</v>
      </c>
      <c r="E388" s="62"/>
      <c r="F388" s="37">
        <f t="shared" si="20"/>
        <v>6.0067786960514233</v>
      </c>
      <c r="G388" s="38">
        <f t="shared" si="21"/>
        <v>315</v>
      </c>
      <c r="H388" s="39" t="str">
        <f t="shared" si="22"/>
        <v>McCrae</v>
      </c>
      <c r="I388" s="37">
        <f t="shared" si="23"/>
        <v>4.89766081871345</v>
      </c>
      <c r="J388" s="60"/>
      <c r="K388" s="60"/>
      <c r="L388" s="60"/>
      <c r="M388" s="60"/>
    </row>
    <row r="389" spans="2:13" x14ac:dyDescent="0.35">
      <c r="B389" s="41">
        <v>381</v>
      </c>
      <c r="C389" s="42" t="s">
        <v>675</v>
      </c>
      <c r="D389" s="51">
        <f>VLOOKUP($B389,'Suburbs Social H 2021'!$A$5:$PW$5312,'Metro Suburbs'!$Q$4)</f>
        <v>9.4262295081967213</v>
      </c>
      <c r="E389" s="62"/>
      <c r="F389" s="37">
        <f t="shared" si="20"/>
        <v>9.4643295081967214</v>
      </c>
      <c r="G389" s="38">
        <f t="shared" si="21"/>
        <v>132</v>
      </c>
      <c r="H389" s="39" t="str">
        <f t="shared" si="22"/>
        <v>Mount Waverley</v>
      </c>
      <c r="I389" s="37">
        <f t="shared" si="23"/>
        <v>4.8731373338703188</v>
      </c>
      <c r="J389" s="60"/>
      <c r="K389" s="60"/>
      <c r="L389" s="60"/>
      <c r="M389" s="60"/>
    </row>
    <row r="390" spans="2:13" x14ac:dyDescent="0.35">
      <c r="B390" s="41">
        <v>382</v>
      </c>
      <c r="C390" s="42" t="s">
        <v>439</v>
      </c>
      <c r="D390" s="51">
        <f>VLOOKUP($B390,'Suburbs Social H 2021'!$A$5:$PW$5312,'Metro Suburbs'!$Q$4)</f>
        <v>4.652949245541838</v>
      </c>
      <c r="E390" s="62"/>
      <c r="F390" s="37">
        <f t="shared" si="20"/>
        <v>4.6911492455418378</v>
      </c>
      <c r="G390" s="38">
        <f t="shared" si="21"/>
        <v>393</v>
      </c>
      <c r="H390" s="39" t="str">
        <f t="shared" si="22"/>
        <v>Marshall</v>
      </c>
      <c r="I390" s="37">
        <f t="shared" si="23"/>
        <v>4.8728813559322033</v>
      </c>
      <c r="J390" s="60"/>
      <c r="K390" s="60"/>
      <c r="L390" s="60"/>
      <c r="M390" s="60"/>
    </row>
    <row r="391" spans="2:13" x14ac:dyDescent="0.35">
      <c r="B391" s="41">
        <v>383</v>
      </c>
      <c r="C391" s="42" t="s">
        <v>440</v>
      </c>
      <c r="D391" s="51">
        <f>VLOOKUP($B391,'Suburbs Social H 2021'!$A$5:$PW$5312,'Metro Suburbs'!$Q$4)</f>
        <v>5.0253378378378377</v>
      </c>
      <c r="E391" s="62"/>
      <c r="F391" s="37">
        <f t="shared" si="20"/>
        <v>5.0636378378378382</v>
      </c>
      <c r="G391" s="38">
        <f t="shared" si="21"/>
        <v>371</v>
      </c>
      <c r="H391" s="39" t="str">
        <f t="shared" si="22"/>
        <v>Drouin</v>
      </c>
      <c r="I391" s="37">
        <f t="shared" si="23"/>
        <v>4.8801973220577874</v>
      </c>
      <c r="J391" s="60"/>
      <c r="K391" s="60"/>
      <c r="L391" s="60"/>
      <c r="M391" s="60"/>
    </row>
    <row r="392" spans="2:13" x14ac:dyDescent="0.35">
      <c r="B392" s="41">
        <v>384</v>
      </c>
      <c r="C392" s="42" t="s">
        <v>813</v>
      </c>
      <c r="D392" s="51">
        <f>VLOOKUP($B392,'Suburbs Social H 2021'!$A$5:$PW$5312,'Metro Suburbs'!$Q$4)</f>
        <v>8.5951940850277264</v>
      </c>
      <c r="E392" s="62"/>
      <c r="F392" s="37">
        <f t="shared" si="20"/>
        <v>8.6335940850277257</v>
      </c>
      <c r="G392" s="38">
        <f t="shared" si="21"/>
        <v>164</v>
      </c>
      <c r="H392" s="39" t="str">
        <f t="shared" si="22"/>
        <v>Macleod</v>
      </c>
      <c r="I392" s="37">
        <f t="shared" si="23"/>
        <v>4.8340736869610668</v>
      </c>
      <c r="J392" s="60"/>
      <c r="K392" s="60"/>
      <c r="L392" s="60"/>
      <c r="M392" s="60"/>
    </row>
    <row r="393" spans="2:13" x14ac:dyDescent="0.35">
      <c r="B393" s="41">
        <v>385</v>
      </c>
      <c r="C393" s="42" t="s">
        <v>442</v>
      </c>
      <c r="D393" s="51">
        <f>VLOOKUP($B393,'Suburbs Social H 2021'!$A$5:$PW$5312,'Metro Suburbs'!$Q$4)</f>
        <v>5.2899575671852901</v>
      </c>
      <c r="E393" s="62"/>
      <c r="F393" s="37">
        <f t="shared" si="20"/>
        <v>5.3284575671852901</v>
      </c>
      <c r="G393" s="38">
        <f t="shared" si="21"/>
        <v>352</v>
      </c>
      <c r="H393" s="39" t="str">
        <f t="shared" si="22"/>
        <v>South Kingsville</v>
      </c>
      <c r="I393" s="37">
        <f t="shared" si="23"/>
        <v>4.7890535917901937</v>
      </c>
      <c r="J393" s="60"/>
      <c r="K393" s="60"/>
      <c r="L393" s="60"/>
      <c r="M393" s="60"/>
    </row>
    <row r="394" spans="2:13" x14ac:dyDescent="0.35">
      <c r="B394" s="41">
        <v>386</v>
      </c>
      <c r="C394" s="42" t="s">
        <v>443</v>
      </c>
      <c r="D394" s="51">
        <f>VLOOKUP($B394,'Suburbs Social H 2021'!$A$5:$PW$5312,'Metro Suburbs'!$Q$4)</f>
        <v>4.2682926829268295</v>
      </c>
      <c r="E394" s="62"/>
      <c r="F394" s="37">
        <f t="shared" ref="F394:F457" si="24">D394+0.0001*B394</f>
        <v>4.3068926829268293</v>
      </c>
      <c r="G394" s="38">
        <f t="shared" ref="G394:G457" si="25">RANK(F394,F$9:F$536)</f>
        <v>416</v>
      </c>
      <c r="H394" s="39" t="str">
        <f t="shared" ref="H394:H457" si="26">VLOOKUP(MATCH(B394,$G$9:$G$532,0),$B$9:$D$536,2)</f>
        <v>Lilydale</v>
      </c>
      <c r="I394" s="37">
        <f t="shared" ref="I394:I457" si="27">VLOOKUP(MATCH(B394,$G$9:$G$5327,0),$B$9:$D$536,3)</f>
        <v>4.7926267281105996</v>
      </c>
      <c r="J394" s="60"/>
      <c r="K394" s="60"/>
      <c r="L394" s="60"/>
      <c r="M394" s="60"/>
    </row>
    <row r="395" spans="2:13" x14ac:dyDescent="0.35">
      <c r="B395" s="41">
        <v>387</v>
      </c>
      <c r="C395" s="42" t="s">
        <v>444</v>
      </c>
      <c r="D395" s="51">
        <f>VLOOKUP($B395,'Suburbs Social H 2021'!$A$5:$PW$5312,'Metro Suburbs'!$Q$4)</f>
        <v>3.1992084432717678</v>
      </c>
      <c r="E395" s="62"/>
      <c r="F395" s="37">
        <f t="shared" si="24"/>
        <v>3.2379084432717677</v>
      </c>
      <c r="G395" s="38">
        <f t="shared" si="25"/>
        <v>489</v>
      </c>
      <c r="H395" s="39" t="str">
        <f t="shared" si="26"/>
        <v>Glen Waverley</v>
      </c>
      <c r="I395" s="37">
        <f t="shared" si="27"/>
        <v>4.7960462202422383</v>
      </c>
      <c r="J395" s="60"/>
      <c r="K395" s="60"/>
      <c r="L395" s="60"/>
      <c r="M395" s="60"/>
    </row>
    <row r="396" spans="2:13" x14ac:dyDescent="0.35">
      <c r="B396" s="41">
        <v>388</v>
      </c>
      <c r="C396" s="42" t="s">
        <v>814</v>
      </c>
      <c r="D396" s="51">
        <f>VLOOKUP($B396,'Suburbs Social H 2021'!$A$5:$PW$5312,'Metro Suburbs'!$Q$4)</f>
        <v>5.0565139797739436</v>
      </c>
      <c r="E396" s="62"/>
      <c r="F396" s="37">
        <f t="shared" si="24"/>
        <v>5.0953139797739437</v>
      </c>
      <c r="G396" s="38">
        <f t="shared" si="25"/>
        <v>367</v>
      </c>
      <c r="H396" s="39" t="str">
        <f t="shared" si="26"/>
        <v>Doncaster</v>
      </c>
      <c r="I396" s="37">
        <f t="shared" si="27"/>
        <v>4.7922353654837737</v>
      </c>
      <c r="J396" s="60"/>
      <c r="K396" s="60"/>
      <c r="L396" s="60"/>
      <c r="M396" s="60"/>
    </row>
    <row r="397" spans="2:13" x14ac:dyDescent="0.35">
      <c r="B397" s="41">
        <v>389</v>
      </c>
      <c r="C397" s="42" t="s">
        <v>445</v>
      </c>
      <c r="D397" s="51">
        <f>VLOOKUP($B397,'Suburbs Social H 2021'!$A$5:$PW$5312,'Metro Suburbs'!$Q$4)</f>
        <v>2.3644088977755562</v>
      </c>
      <c r="E397" s="62"/>
      <c r="F397" s="37">
        <f t="shared" si="24"/>
        <v>2.4033088977755561</v>
      </c>
      <c r="G397" s="38">
        <f t="shared" si="25"/>
        <v>522</v>
      </c>
      <c r="H397" s="39" t="str">
        <f t="shared" si="26"/>
        <v>Whittlesea</v>
      </c>
      <c r="I397" s="37">
        <f t="shared" si="27"/>
        <v>4.7326076668244204</v>
      </c>
      <c r="J397" s="60"/>
      <c r="K397" s="60"/>
      <c r="L397" s="60"/>
      <c r="M397" s="60"/>
    </row>
    <row r="398" spans="2:13" x14ac:dyDescent="0.35">
      <c r="B398" s="41">
        <v>390</v>
      </c>
      <c r="C398" s="42" t="s">
        <v>677</v>
      </c>
      <c r="D398" s="51">
        <f>VLOOKUP($B398,'Suburbs Social H 2021'!$A$5:$PW$5312,'Metro Suburbs'!$Q$4)</f>
        <v>3.8323353293413174</v>
      </c>
      <c r="E398" s="62"/>
      <c r="F398" s="37">
        <f t="shared" si="24"/>
        <v>3.8713353293413175</v>
      </c>
      <c r="G398" s="38">
        <f t="shared" si="25"/>
        <v>454</v>
      </c>
      <c r="H398" s="39" t="str">
        <f t="shared" si="26"/>
        <v>Eastwood</v>
      </c>
      <c r="I398" s="37">
        <f t="shared" si="27"/>
        <v>4.7315741583257509</v>
      </c>
      <c r="J398" s="60"/>
      <c r="K398" s="60"/>
      <c r="L398" s="60"/>
      <c r="M398" s="60"/>
    </row>
    <row r="399" spans="2:13" x14ac:dyDescent="0.35">
      <c r="B399" s="41">
        <v>391</v>
      </c>
      <c r="C399" s="42" t="s">
        <v>678</v>
      </c>
      <c r="D399" s="51">
        <f>VLOOKUP($B399,'Suburbs Social H 2021'!$A$5:$PW$5312,'Metro Suburbs'!$Q$4)</f>
        <v>8.4393837910247829</v>
      </c>
      <c r="E399" s="62"/>
      <c r="F399" s="37">
        <f t="shared" si="24"/>
        <v>8.4784837910247823</v>
      </c>
      <c r="G399" s="38">
        <f t="shared" si="25"/>
        <v>169</v>
      </c>
      <c r="H399" s="39" t="str">
        <f t="shared" si="26"/>
        <v>Bentleigh</v>
      </c>
      <c r="I399" s="37">
        <f t="shared" si="27"/>
        <v>4.7113371223451983</v>
      </c>
      <c r="J399" s="60"/>
      <c r="K399" s="60"/>
      <c r="L399" s="60"/>
      <c r="M399" s="60"/>
    </row>
    <row r="400" spans="2:13" x14ac:dyDescent="0.35">
      <c r="B400" s="41">
        <v>392</v>
      </c>
      <c r="C400" s="42" t="s">
        <v>446</v>
      </c>
      <c r="D400" s="51">
        <f>VLOOKUP($B400,'Suburbs Social H 2021'!$A$5:$PW$5312,'Metro Suburbs'!$Q$4)</f>
        <v>10.907003444316878</v>
      </c>
      <c r="E400" s="62"/>
      <c r="F400" s="37">
        <f t="shared" si="24"/>
        <v>10.946203444316877</v>
      </c>
      <c r="G400" s="38">
        <f t="shared" si="25"/>
        <v>89</v>
      </c>
      <c r="H400" s="39" t="str">
        <f t="shared" si="26"/>
        <v>Kew East</v>
      </c>
      <c r="I400" s="37">
        <f t="shared" si="27"/>
        <v>4.6868342564976562</v>
      </c>
      <c r="J400" s="60"/>
      <c r="K400" s="60"/>
      <c r="L400" s="60"/>
      <c r="M400" s="60"/>
    </row>
    <row r="401" spans="2:13" x14ac:dyDescent="0.35">
      <c r="B401" s="41">
        <v>393</v>
      </c>
      <c r="C401" s="42" t="s">
        <v>679</v>
      </c>
      <c r="D401" s="51">
        <f>VLOOKUP($B401,'Suburbs Social H 2021'!$A$5:$PW$5312,'Metro Suburbs'!$Q$4)</f>
        <v>4.5905059989567034</v>
      </c>
      <c r="E401" s="62"/>
      <c r="F401" s="37">
        <f t="shared" si="24"/>
        <v>4.6298059989567033</v>
      </c>
      <c r="G401" s="38">
        <f t="shared" si="25"/>
        <v>398</v>
      </c>
      <c r="H401" s="39" t="str">
        <f t="shared" si="26"/>
        <v>Pakenham</v>
      </c>
      <c r="I401" s="37">
        <f t="shared" si="27"/>
        <v>4.652949245541838</v>
      </c>
      <c r="J401" s="60"/>
      <c r="K401" s="60"/>
      <c r="L401" s="60"/>
      <c r="M401" s="60"/>
    </row>
    <row r="402" spans="2:13" x14ac:dyDescent="0.35">
      <c r="B402" s="41">
        <v>394</v>
      </c>
      <c r="C402" s="42" t="s">
        <v>815</v>
      </c>
      <c r="D402" s="51">
        <f>VLOOKUP($B402,'Suburbs Social H 2021'!$A$5:$PW$5312,'Metro Suburbs'!$Q$4)</f>
        <v>11.662650602409638</v>
      </c>
      <c r="E402" s="62"/>
      <c r="F402" s="37">
        <f t="shared" si="24"/>
        <v>11.702050602409638</v>
      </c>
      <c r="G402" s="38">
        <f t="shared" si="25"/>
        <v>67</v>
      </c>
      <c r="H402" s="39" t="str">
        <f t="shared" si="26"/>
        <v>Altona</v>
      </c>
      <c r="I402" s="37">
        <f t="shared" si="27"/>
        <v>4.6613712374581935</v>
      </c>
      <c r="J402" s="60"/>
      <c r="K402" s="60"/>
      <c r="L402" s="60"/>
      <c r="M402" s="60"/>
    </row>
    <row r="403" spans="2:13" x14ac:dyDescent="0.35">
      <c r="B403" s="41">
        <v>395</v>
      </c>
      <c r="C403" s="42" t="s">
        <v>447</v>
      </c>
      <c r="D403" s="51">
        <f>VLOOKUP($B403,'Suburbs Social H 2021'!$A$5:$PW$5312,'Metro Suburbs'!$Q$4)</f>
        <v>9.0602409638554224</v>
      </c>
      <c r="E403" s="62"/>
      <c r="F403" s="37">
        <f t="shared" si="24"/>
        <v>9.0997409638554227</v>
      </c>
      <c r="G403" s="38">
        <f t="shared" si="25"/>
        <v>142</v>
      </c>
      <c r="H403" s="39" t="str">
        <f t="shared" si="26"/>
        <v>Dennington</v>
      </c>
      <c r="I403" s="37">
        <f t="shared" si="27"/>
        <v>4.63768115942029</v>
      </c>
      <c r="J403" s="60"/>
      <c r="K403" s="60"/>
      <c r="L403" s="60"/>
      <c r="M403" s="60"/>
    </row>
    <row r="404" spans="2:13" x14ac:dyDescent="0.35">
      <c r="B404" s="41">
        <v>396</v>
      </c>
      <c r="C404" s="42" t="s">
        <v>816</v>
      </c>
      <c r="D404" s="51">
        <f>VLOOKUP($B404,'Suburbs Social H 2021'!$A$5:$PW$5312,'Metro Suburbs'!$Q$4)</f>
        <v>9.8156342182890857</v>
      </c>
      <c r="E404" s="62"/>
      <c r="F404" s="37">
        <f t="shared" si="24"/>
        <v>9.8552342182890857</v>
      </c>
      <c r="G404" s="38">
        <f t="shared" si="25"/>
        <v>118</v>
      </c>
      <c r="H404" s="39" t="str">
        <f t="shared" si="26"/>
        <v>Maribyrnong</v>
      </c>
      <c r="I404" s="37">
        <f t="shared" si="27"/>
        <v>4.6129479311027515</v>
      </c>
      <c r="J404" s="60"/>
      <c r="K404" s="60"/>
      <c r="L404" s="60"/>
      <c r="M404" s="60"/>
    </row>
    <row r="405" spans="2:13" x14ac:dyDescent="0.35">
      <c r="B405" s="41">
        <v>397</v>
      </c>
      <c r="C405" s="42" t="s">
        <v>449</v>
      </c>
      <c r="D405" s="51">
        <f>VLOOKUP($B405,'Suburbs Social H 2021'!$A$5:$PW$5312,'Metro Suburbs'!$Q$4)</f>
        <v>16.102683780630105</v>
      </c>
      <c r="E405" s="62"/>
      <c r="F405" s="37">
        <f t="shared" si="24"/>
        <v>16.142383780630105</v>
      </c>
      <c r="G405" s="38">
        <f t="shared" si="25"/>
        <v>17</v>
      </c>
      <c r="H405" s="39" t="str">
        <f t="shared" si="26"/>
        <v>Cranbourne West</v>
      </c>
      <c r="I405" s="37">
        <f t="shared" si="27"/>
        <v>4.618440655520609</v>
      </c>
      <c r="J405" s="60"/>
      <c r="K405" s="60"/>
      <c r="L405" s="60"/>
      <c r="M405" s="60"/>
    </row>
    <row r="406" spans="2:13" x14ac:dyDescent="0.35">
      <c r="B406" s="41">
        <v>398</v>
      </c>
      <c r="C406" s="42" t="s">
        <v>681</v>
      </c>
      <c r="D406" s="51">
        <f>VLOOKUP($B406,'Suburbs Social H 2021'!$A$5:$PW$5312,'Metro Suburbs'!$Q$4)</f>
        <v>9.4827586206896548</v>
      </c>
      <c r="E406" s="62"/>
      <c r="F406" s="37">
        <f t="shared" si="24"/>
        <v>9.5225586206896544</v>
      </c>
      <c r="G406" s="38">
        <f t="shared" si="25"/>
        <v>127</v>
      </c>
      <c r="H406" s="39" t="str">
        <f t="shared" si="26"/>
        <v>Portarlington</v>
      </c>
      <c r="I406" s="37">
        <f t="shared" si="27"/>
        <v>4.5905059989567034</v>
      </c>
      <c r="J406" s="60"/>
      <c r="K406" s="60"/>
      <c r="L406" s="60"/>
      <c r="M406" s="60"/>
    </row>
    <row r="407" spans="2:13" x14ac:dyDescent="0.35">
      <c r="B407" s="41">
        <v>399</v>
      </c>
      <c r="C407" s="42" t="s">
        <v>682</v>
      </c>
      <c r="D407" s="51">
        <f>VLOOKUP($B407,'Suburbs Social H 2021'!$A$5:$PW$5312,'Metro Suburbs'!$Q$4)</f>
        <v>14.347826086956522</v>
      </c>
      <c r="E407" s="62"/>
      <c r="F407" s="37">
        <f t="shared" si="24"/>
        <v>14.387726086956521</v>
      </c>
      <c r="G407" s="38">
        <f t="shared" si="25"/>
        <v>29</v>
      </c>
      <c r="H407" s="39" t="str">
        <f t="shared" si="26"/>
        <v>Cranbourne North</v>
      </c>
      <c r="I407" s="37">
        <f t="shared" si="27"/>
        <v>4.6015246015246012</v>
      </c>
      <c r="J407" s="60"/>
      <c r="K407" s="60"/>
      <c r="L407" s="60"/>
      <c r="M407" s="60"/>
    </row>
    <row r="408" spans="2:13" x14ac:dyDescent="0.35">
      <c r="B408" s="41">
        <v>400</v>
      </c>
      <c r="C408" s="42" t="s">
        <v>683</v>
      </c>
      <c r="D408" s="51">
        <f>VLOOKUP($B408,'Suburbs Social H 2021'!$A$5:$PW$5312,'Metro Suburbs'!$Q$4)</f>
        <v>7.5396825396825395</v>
      </c>
      <c r="E408" s="62"/>
      <c r="F408" s="37">
        <f t="shared" si="24"/>
        <v>7.5796825396825396</v>
      </c>
      <c r="G408" s="38">
        <f t="shared" si="25"/>
        <v>216</v>
      </c>
      <c r="H408" s="39" t="str">
        <f t="shared" si="26"/>
        <v>Craigieburn</v>
      </c>
      <c r="I408" s="37">
        <f t="shared" si="27"/>
        <v>4.5957947675351773</v>
      </c>
      <c r="J408" s="60"/>
      <c r="K408" s="60"/>
      <c r="L408" s="60"/>
      <c r="M408" s="60"/>
    </row>
    <row r="409" spans="2:13" x14ac:dyDescent="0.35">
      <c r="B409" s="41">
        <v>401</v>
      </c>
      <c r="C409" s="42" t="s">
        <v>684</v>
      </c>
      <c r="D409" s="51">
        <f>VLOOKUP($B409,'Suburbs Social H 2021'!$A$5:$PW$5312,'Metro Suburbs'!$Q$4)</f>
        <v>10.732984293193718</v>
      </c>
      <c r="E409" s="62"/>
      <c r="F409" s="37">
        <f t="shared" si="24"/>
        <v>10.773084293193719</v>
      </c>
      <c r="G409" s="38">
        <f t="shared" si="25"/>
        <v>94</v>
      </c>
      <c r="H409" s="39" t="str">
        <f t="shared" si="26"/>
        <v>Kew</v>
      </c>
      <c r="I409" s="37">
        <f t="shared" si="27"/>
        <v>4.5580263303462774</v>
      </c>
      <c r="J409" s="60"/>
      <c r="K409" s="60"/>
      <c r="L409" s="60"/>
      <c r="M409" s="60"/>
    </row>
    <row r="410" spans="2:13" x14ac:dyDescent="0.35">
      <c r="B410" s="41">
        <v>402</v>
      </c>
      <c r="C410" s="42" t="s">
        <v>685</v>
      </c>
      <c r="D410" s="51">
        <f>VLOOKUP($B410,'Suburbs Social H 2021'!$A$5:$PW$5312,'Metro Suburbs'!$Q$4)</f>
        <v>14.537755822159493</v>
      </c>
      <c r="E410" s="62"/>
      <c r="F410" s="37">
        <f t="shared" si="24"/>
        <v>14.577955822159494</v>
      </c>
      <c r="G410" s="38">
        <f t="shared" si="25"/>
        <v>26</v>
      </c>
      <c r="H410" s="39" t="str">
        <f t="shared" si="26"/>
        <v>Blackburn</v>
      </c>
      <c r="I410" s="37">
        <f t="shared" si="27"/>
        <v>4.5782263878875264</v>
      </c>
      <c r="J410" s="60"/>
      <c r="K410" s="60"/>
      <c r="L410" s="60"/>
      <c r="M410" s="60"/>
    </row>
    <row r="411" spans="2:13" x14ac:dyDescent="0.35">
      <c r="B411" s="41">
        <v>403</v>
      </c>
      <c r="C411" s="42" t="s">
        <v>817</v>
      </c>
      <c r="D411" s="51">
        <f>VLOOKUP($B411,'Suburbs Social H 2021'!$A$5:$PW$5312,'Metro Suburbs'!$Q$4)</f>
        <v>9.4863442746178901</v>
      </c>
      <c r="E411" s="62"/>
      <c r="F411" s="37">
        <f t="shared" si="24"/>
        <v>9.5266442746178903</v>
      </c>
      <c r="G411" s="38">
        <f t="shared" si="25"/>
        <v>126</v>
      </c>
      <c r="H411" s="39" t="str">
        <f t="shared" si="26"/>
        <v>Bonbeach</v>
      </c>
      <c r="I411" s="37">
        <f t="shared" si="27"/>
        <v>4.5774647887323949</v>
      </c>
      <c r="J411" s="60"/>
      <c r="K411" s="60"/>
      <c r="L411" s="60"/>
      <c r="M411" s="60"/>
    </row>
    <row r="412" spans="2:13" x14ac:dyDescent="0.35">
      <c r="B412" s="41">
        <v>404</v>
      </c>
      <c r="C412" s="42" t="s">
        <v>818</v>
      </c>
      <c r="D412" s="51">
        <f>VLOOKUP($B412,'Suburbs Social H 2021'!$A$5:$PW$5312,'Metro Suburbs'!$Q$4)</f>
        <v>14.076975220305792</v>
      </c>
      <c r="E412" s="62"/>
      <c r="F412" s="37">
        <f t="shared" si="24"/>
        <v>14.117375220305792</v>
      </c>
      <c r="G412" s="38">
        <f t="shared" si="25"/>
        <v>32</v>
      </c>
      <c r="H412" s="39" t="str">
        <f t="shared" si="26"/>
        <v>Derrimut</v>
      </c>
      <c r="I412" s="37">
        <f t="shared" si="27"/>
        <v>4.5375218150087253</v>
      </c>
      <c r="J412" s="60"/>
      <c r="K412" s="60"/>
      <c r="L412" s="60"/>
      <c r="M412" s="60"/>
    </row>
    <row r="413" spans="2:13" x14ac:dyDescent="0.35">
      <c r="B413" s="41">
        <v>405</v>
      </c>
      <c r="C413" s="42" t="s">
        <v>819</v>
      </c>
      <c r="D413" s="51">
        <f>VLOOKUP($B413,'Suburbs Social H 2021'!$A$5:$PW$5312,'Metro Suburbs'!$Q$4)</f>
        <v>7.0926686994564498</v>
      </c>
      <c r="E413" s="62"/>
      <c r="F413" s="37">
        <f t="shared" si="24"/>
        <v>7.1331686994564496</v>
      </c>
      <c r="G413" s="38">
        <f t="shared" si="25"/>
        <v>240</v>
      </c>
      <c r="H413" s="39" t="str">
        <f t="shared" si="26"/>
        <v>Glen Iris</v>
      </c>
      <c r="I413" s="37">
        <f t="shared" si="27"/>
        <v>4.4956362898315412</v>
      </c>
      <c r="J413" s="60"/>
      <c r="K413" s="60"/>
      <c r="L413" s="60"/>
      <c r="M413" s="60"/>
    </row>
    <row r="414" spans="2:13" x14ac:dyDescent="0.35">
      <c r="B414" s="41">
        <v>406</v>
      </c>
      <c r="C414" s="42" t="s">
        <v>453</v>
      </c>
      <c r="D414" s="51">
        <f>VLOOKUP($B414,'Suburbs Social H 2021'!$A$5:$PW$5312,'Metro Suburbs'!$Q$4)</f>
        <v>5.9701492537313428</v>
      </c>
      <c r="E414" s="62"/>
      <c r="F414" s="37">
        <f t="shared" si="24"/>
        <v>6.0107492537313432</v>
      </c>
      <c r="G414" s="38">
        <f t="shared" si="25"/>
        <v>314</v>
      </c>
      <c r="H414" s="39" t="str">
        <f t="shared" si="26"/>
        <v>Blackburn North</v>
      </c>
      <c r="I414" s="37">
        <f t="shared" si="27"/>
        <v>4.5065176908752331</v>
      </c>
      <c r="J414" s="60"/>
      <c r="K414" s="60"/>
      <c r="L414" s="60"/>
      <c r="M414" s="60"/>
    </row>
    <row r="415" spans="2:13" x14ac:dyDescent="0.35">
      <c r="B415" s="41">
        <v>407</v>
      </c>
      <c r="C415" s="42" t="s">
        <v>454</v>
      </c>
      <c r="D415" s="51">
        <f>VLOOKUP($B415,'Suburbs Social H 2021'!$A$5:$PW$5312,'Metro Suburbs'!$Q$4)</f>
        <v>2.6780459093584463</v>
      </c>
      <c r="E415" s="62"/>
      <c r="F415" s="37">
        <f t="shared" si="24"/>
        <v>2.7187459093584465</v>
      </c>
      <c r="G415" s="38">
        <f t="shared" si="25"/>
        <v>511</v>
      </c>
      <c r="H415" s="39" t="str">
        <f t="shared" si="26"/>
        <v>Leopold</v>
      </c>
      <c r="I415" s="37">
        <f t="shared" si="27"/>
        <v>4.4752157334938794</v>
      </c>
      <c r="J415" s="60"/>
      <c r="K415" s="60"/>
      <c r="L415" s="60"/>
      <c r="M415" s="60"/>
    </row>
    <row r="416" spans="2:13" x14ac:dyDescent="0.35">
      <c r="B416" s="41">
        <v>408</v>
      </c>
      <c r="C416" s="42" t="s">
        <v>455</v>
      </c>
      <c r="D416" s="51">
        <f>VLOOKUP($B416,'Suburbs Social H 2021'!$A$5:$PW$5312,'Metro Suburbs'!$Q$4)</f>
        <v>8.7020648967551626</v>
      </c>
      <c r="E416" s="62"/>
      <c r="F416" s="37">
        <f t="shared" si="24"/>
        <v>8.7428648967551634</v>
      </c>
      <c r="G416" s="38">
        <f t="shared" si="25"/>
        <v>158</v>
      </c>
      <c r="H416" s="39" t="str">
        <f t="shared" si="26"/>
        <v>Hurstbridge</v>
      </c>
      <c r="I416" s="37">
        <f t="shared" si="27"/>
        <v>4.4665012406947886</v>
      </c>
      <c r="J416" s="60"/>
      <c r="K416" s="60"/>
      <c r="L416" s="60"/>
      <c r="M416" s="60"/>
    </row>
    <row r="417" spans="2:13" x14ac:dyDescent="0.35">
      <c r="B417" s="41">
        <v>409</v>
      </c>
      <c r="C417" s="42" t="s">
        <v>686</v>
      </c>
      <c r="D417" s="51">
        <f>VLOOKUP($B417,'Suburbs Social H 2021'!$A$5:$PW$5312,'Metro Suburbs'!$Q$4)</f>
        <v>23.570712136409227</v>
      </c>
      <c r="E417" s="62"/>
      <c r="F417" s="37">
        <f t="shared" si="24"/>
        <v>23.611612136409228</v>
      </c>
      <c r="G417" s="38">
        <f t="shared" si="25"/>
        <v>5</v>
      </c>
      <c r="H417" s="39" t="str">
        <f t="shared" si="26"/>
        <v>Somerville</v>
      </c>
      <c r="I417" s="37">
        <f t="shared" si="27"/>
        <v>4.4340723453908986</v>
      </c>
      <c r="J417" s="60"/>
      <c r="K417" s="60"/>
      <c r="L417" s="60"/>
      <c r="M417" s="60"/>
    </row>
    <row r="418" spans="2:13" x14ac:dyDescent="0.35">
      <c r="B418" s="41">
        <v>410</v>
      </c>
      <c r="C418" s="42" t="s">
        <v>820</v>
      </c>
      <c r="D418" s="51">
        <f>VLOOKUP($B418,'Suburbs Social H 2021'!$A$5:$PW$5312,'Metro Suburbs'!$Q$4)</f>
        <v>9.1049382716049383</v>
      </c>
      <c r="E418" s="62"/>
      <c r="F418" s="37">
        <f t="shared" si="24"/>
        <v>9.1459382716049387</v>
      </c>
      <c r="G418" s="38">
        <f t="shared" si="25"/>
        <v>140</v>
      </c>
      <c r="H418" s="39" t="str">
        <f t="shared" si="26"/>
        <v>Wandana Heights</v>
      </c>
      <c r="I418" s="37">
        <f t="shared" si="27"/>
        <v>4.4117647058823533</v>
      </c>
      <c r="J418" s="60"/>
      <c r="K418" s="60"/>
      <c r="L418" s="60"/>
      <c r="M418" s="60"/>
    </row>
    <row r="419" spans="2:13" x14ac:dyDescent="0.35">
      <c r="B419" s="41">
        <v>411</v>
      </c>
      <c r="C419" s="42" t="s">
        <v>456</v>
      </c>
      <c r="D419" s="51">
        <f>VLOOKUP($B419,'Suburbs Social H 2021'!$A$5:$PW$5312,'Metro Suburbs'!$Q$4)</f>
        <v>2.8140703517587942</v>
      </c>
      <c r="E419" s="62"/>
      <c r="F419" s="37">
        <f t="shared" si="24"/>
        <v>2.8551703517587943</v>
      </c>
      <c r="G419" s="38">
        <f t="shared" si="25"/>
        <v>503</v>
      </c>
      <c r="H419" s="39" t="str">
        <f t="shared" si="26"/>
        <v>Gisborne</v>
      </c>
      <c r="I419" s="37">
        <f t="shared" si="27"/>
        <v>4.430195278344506</v>
      </c>
      <c r="J419" s="60"/>
      <c r="K419" s="60"/>
      <c r="L419" s="60"/>
      <c r="M419" s="60"/>
    </row>
    <row r="420" spans="2:13" x14ac:dyDescent="0.35">
      <c r="B420" s="41">
        <v>412</v>
      </c>
      <c r="C420" s="42" t="s">
        <v>457</v>
      </c>
      <c r="D420" s="51">
        <f>VLOOKUP($B420,'Suburbs Social H 2021'!$A$5:$PW$5312,'Metro Suburbs'!$Q$4)</f>
        <v>3.8497652582159625</v>
      </c>
      <c r="E420" s="62"/>
      <c r="F420" s="37">
        <f t="shared" si="24"/>
        <v>3.8909652582159624</v>
      </c>
      <c r="G420" s="38">
        <f t="shared" si="25"/>
        <v>452</v>
      </c>
      <c r="H420" s="39" t="str">
        <f t="shared" si="26"/>
        <v>Lake Wendouree</v>
      </c>
      <c r="I420" s="37">
        <f t="shared" si="27"/>
        <v>4.3668122270742353</v>
      </c>
      <c r="J420" s="60"/>
      <c r="K420" s="60"/>
      <c r="L420" s="60"/>
      <c r="M420" s="60"/>
    </row>
    <row r="421" spans="2:13" x14ac:dyDescent="0.35">
      <c r="B421" s="41">
        <v>413</v>
      </c>
      <c r="C421" s="42" t="s">
        <v>458</v>
      </c>
      <c r="D421" s="51">
        <f>VLOOKUP($B421,'Suburbs Social H 2021'!$A$5:$PW$5312,'Metro Suburbs'!$Q$4)</f>
        <v>6.9053274516457419</v>
      </c>
      <c r="E421" s="62"/>
      <c r="F421" s="37">
        <f t="shared" si="24"/>
        <v>6.9466274516457416</v>
      </c>
      <c r="G421" s="38">
        <f t="shared" si="25"/>
        <v>250</v>
      </c>
      <c r="H421" s="39" t="str">
        <f t="shared" si="26"/>
        <v>Yallambie</v>
      </c>
      <c r="I421" s="37">
        <f t="shared" si="27"/>
        <v>4.334600760456274</v>
      </c>
      <c r="J421" s="60"/>
      <c r="K421" s="60"/>
      <c r="L421" s="60"/>
      <c r="M421" s="60"/>
    </row>
    <row r="422" spans="2:13" x14ac:dyDescent="0.35">
      <c r="B422" s="41">
        <v>414</v>
      </c>
      <c r="C422" s="42" t="s">
        <v>459</v>
      </c>
      <c r="D422" s="51">
        <f>VLOOKUP($B422,'Suburbs Social H 2021'!$A$5:$PW$5312,'Metro Suburbs'!$Q$4)</f>
        <v>2.9419583517944172</v>
      </c>
      <c r="E422" s="62"/>
      <c r="F422" s="37">
        <f t="shared" si="24"/>
        <v>2.9833583517944171</v>
      </c>
      <c r="G422" s="38">
        <f t="shared" si="25"/>
        <v>500</v>
      </c>
      <c r="H422" s="39" t="str">
        <f t="shared" si="26"/>
        <v>Highton</v>
      </c>
      <c r="I422" s="37">
        <f t="shared" si="27"/>
        <v>4.3267286696320264</v>
      </c>
      <c r="J422" s="60"/>
      <c r="K422" s="60"/>
      <c r="L422" s="60"/>
      <c r="M422" s="60"/>
    </row>
    <row r="423" spans="2:13" x14ac:dyDescent="0.35">
      <c r="B423" s="41">
        <v>415</v>
      </c>
      <c r="C423" s="42" t="s">
        <v>460</v>
      </c>
      <c r="D423" s="51">
        <f>VLOOKUP($B423,'Suburbs Social H 2021'!$A$5:$PW$5312,'Metro Suburbs'!$Q$4)</f>
        <v>5.1033591731266146</v>
      </c>
      <c r="E423" s="62"/>
      <c r="F423" s="37">
        <f t="shared" si="24"/>
        <v>5.1448591731266147</v>
      </c>
      <c r="G423" s="38">
        <f t="shared" si="25"/>
        <v>361</v>
      </c>
      <c r="H423" s="39" t="str">
        <f t="shared" si="26"/>
        <v>Sunbury</v>
      </c>
      <c r="I423" s="37">
        <f t="shared" si="27"/>
        <v>4.2830672748004561</v>
      </c>
      <c r="J423" s="60"/>
      <c r="K423" s="60"/>
      <c r="L423" s="60"/>
      <c r="M423" s="60"/>
    </row>
    <row r="424" spans="2:13" x14ac:dyDescent="0.35">
      <c r="B424" s="41">
        <v>416</v>
      </c>
      <c r="C424" s="42" t="s">
        <v>688</v>
      </c>
      <c r="D424" s="51">
        <f>VLOOKUP($B424,'Suburbs Social H 2021'!$A$5:$PW$5312,'Metro Suburbs'!$Q$4)</f>
        <v>7.0610687022900773</v>
      </c>
      <c r="E424" s="62"/>
      <c r="F424" s="37">
        <f t="shared" si="24"/>
        <v>7.1026687022900772</v>
      </c>
      <c r="G424" s="38">
        <f t="shared" si="25"/>
        <v>241</v>
      </c>
      <c r="H424" s="39" t="str">
        <f t="shared" si="26"/>
        <v>Pascoe Vale South</v>
      </c>
      <c r="I424" s="37">
        <f t="shared" si="27"/>
        <v>4.2682926829268295</v>
      </c>
      <c r="J424" s="60"/>
      <c r="K424" s="60"/>
      <c r="L424" s="60"/>
      <c r="M424" s="60"/>
    </row>
    <row r="425" spans="2:13" x14ac:dyDescent="0.35">
      <c r="B425" s="41">
        <v>417</v>
      </c>
      <c r="C425" s="42" t="s">
        <v>689</v>
      </c>
      <c r="D425" s="51">
        <f>VLOOKUP($B425,'Suburbs Social H 2021'!$A$5:$PW$5312,'Metro Suburbs'!$Q$4)</f>
        <v>7.7906374157885647</v>
      </c>
      <c r="E425" s="62"/>
      <c r="F425" s="37">
        <f t="shared" si="24"/>
        <v>7.8323374157885643</v>
      </c>
      <c r="G425" s="38">
        <f t="shared" si="25"/>
        <v>205</v>
      </c>
      <c r="H425" s="39" t="str">
        <f t="shared" si="26"/>
        <v>Heathmont</v>
      </c>
      <c r="I425" s="37">
        <f t="shared" si="27"/>
        <v>4.2764089493061457</v>
      </c>
      <c r="J425" s="60"/>
      <c r="K425" s="60"/>
      <c r="L425" s="60"/>
      <c r="M425" s="60"/>
    </row>
    <row r="426" spans="2:13" x14ac:dyDescent="0.35">
      <c r="B426" s="41">
        <v>418</v>
      </c>
      <c r="C426" s="42" t="s">
        <v>821</v>
      </c>
      <c r="D426" s="51">
        <f>VLOOKUP($B426,'Suburbs Social H 2021'!$A$5:$PW$5312,'Metro Suburbs'!$Q$4)</f>
        <v>5.1926691729323311</v>
      </c>
      <c r="E426" s="62"/>
      <c r="F426" s="37">
        <f t="shared" si="24"/>
        <v>5.2344691729323314</v>
      </c>
      <c r="G426" s="38">
        <f t="shared" si="25"/>
        <v>357</v>
      </c>
      <c r="H426" s="39" t="str">
        <f t="shared" si="26"/>
        <v>Scoresby</v>
      </c>
      <c r="I426" s="37">
        <f t="shared" si="27"/>
        <v>4.2501221299462628</v>
      </c>
      <c r="J426" s="60"/>
      <c r="K426" s="60"/>
      <c r="L426" s="60"/>
      <c r="M426" s="60"/>
    </row>
    <row r="427" spans="2:13" x14ac:dyDescent="0.35">
      <c r="B427" s="41">
        <v>419</v>
      </c>
      <c r="C427" s="42" t="s">
        <v>462</v>
      </c>
      <c r="D427" s="51">
        <f>VLOOKUP($B427,'Suburbs Social H 2021'!$A$5:$PW$5312,'Metro Suburbs'!$Q$4)</f>
        <v>4.2501221299462628</v>
      </c>
      <c r="E427" s="62"/>
      <c r="F427" s="37">
        <f t="shared" si="24"/>
        <v>4.2920221299462629</v>
      </c>
      <c r="G427" s="38">
        <f t="shared" si="25"/>
        <v>418</v>
      </c>
      <c r="H427" s="39" t="str">
        <f t="shared" si="26"/>
        <v>Bruthen</v>
      </c>
      <c r="I427" s="37">
        <f t="shared" si="27"/>
        <v>4.281345565749235</v>
      </c>
      <c r="J427" s="60"/>
      <c r="K427" s="60"/>
      <c r="L427" s="60"/>
      <c r="M427" s="60"/>
    </row>
    <row r="428" spans="2:13" x14ac:dyDescent="0.35">
      <c r="B428" s="41">
        <v>420</v>
      </c>
      <c r="C428" s="42" t="s">
        <v>463</v>
      </c>
      <c r="D428" s="51">
        <f>VLOOKUP($B428,'Suburbs Social H 2021'!$A$5:$PW$5312,'Metro Suburbs'!$Q$4)</f>
        <v>3.669724770642202</v>
      </c>
      <c r="E428" s="62"/>
      <c r="F428" s="37">
        <f t="shared" si="24"/>
        <v>3.7117247706422019</v>
      </c>
      <c r="G428" s="38">
        <f t="shared" si="25"/>
        <v>463</v>
      </c>
      <c r="H428" s="39" t="str">
        <f t="shared" si="26"/>
        <v>Mount Evelyn</v>
      </c>
      <c r="I428" s="37">
        <f t="shared" si="27"/>
        <v>4.24962852897474</v>
      </c>
      <c r="J428" s="60"/>
      <c r="K428" s="60"/>
      <c r="L428" s="60"/>
      <c r="M428" s="60"/>
    </row>
    <row r="429" spans="2:13" x14ac:dyDescent="0.35">
      <c r="B429" s="41">
        <v>421</v>
      </c>
      <c r="C429" s="42" t="s">
        <v>822</v>
      </c>
      <c r="D429" s="51">
        <f>VLOOKUP($B429,'Suburbs Social H 2021'!$A$5:$PW$5312,'Metro Suburbs'!$Q$4)</f>
        <v>8.1649831649831661</v>
      </c>
      <c r="E429" s="62"/>
      <c r="F429" s="37">
        <f t="shared" si="24"/>
        <v>8.2070831649831657</v>
      </c>
      <c r="G429" s="38">
        <f t="shared" si="25"/>
        <v>188</v>
      </c>
      <c r="H429" s="39" t="str">
        <f t="shared" si="26"/>
        <v>Drysdale</v>
      </c>
      <c r="I429" s="37">
        <f t="shared" si="27"/>
        <v>4.2574759249873289</v>
      </c>
      <c r="J429" s="60"/>
      <c r="K429" s="60"/>
      <c r="L429" s="60"/>
      <c r="M429" s="60"/>
    </row>
    <row r="430" spans="2:13" x14ac:dyDescent="0.35">
      <c r="B430" s="41">
        <v>422</v>
      </c>
      <c r="C430" s="42" t="s">
        <v>823</v>
      </c>
      <c r="D430" s="51">
        <f>VLOOKUP($B430,'Suburbs Social H 2021'!$A$5:$PW$5312,'Metro Suburbs'!$Q$4)</f>
        <v>12.629877626414224</v>
      </c>
      <c r="E430" s="62"/>
      <c r="F430" s="37">
        <f t="shared" si="24"/>
        <v>12.672077626414223</v>
      </c>
      <c r="G430" s="38">
        <f t="shared" si="25"/>
        <v>51</v>
      </c>
      <c r="H430" s="39" t="str">
        <f t="shared" si="26"/>
        <v>Ocean Grove</v>
      </c>
      <c r="I430" s="37">
        <f t="shared" si="27"/>
        <v>4.214501510574018</v>
      </c>
      <c r="J430" s="60"/>
      <c r="K430" s="60"/>
      <c r="L430" s="60"/>
      <c r="M430" s="60"/>
    </row>
    <row r="431" spans="2:13" x14ac:dyDescent="0.35">
      <c r="B431" s="41">
        <v>423</v>
      </c>
      <c r="C431" s="42" t="s">
        <v>824</v>
      </c>
      <c r="D431" s="51">
        <f>VLOOKUP($B431,'Suburbs Social H 2021'!$A$5:$PW$5312,'Metro Suburbs'!$Q$4)</f>
        <v>8.4412470023980823</v>
      </c>
      <c r="E431" s="62"/>
      <c r="F431" s="37">
        <f t="shared" si="24"/>
        <v>8.4835470023980832</v>
      </c>
      <c r="G431" s="38">
        <f t="shared" si="25"/>
        <v>168</v>
      </c>
      <c r="H431" s="39" t="str">
        <f t="shared" si="26"/>
        <v>Wyndham Vale</v>
      </c>
      <c r="I431" s="37">
        <f t="shared" si="27"/>
        <v>4.1995970866263752</v>
      </c>
      <c r="J431" s="60"/>
      <c r="K431" s="60"/>
      <c r="L431" s="60"/>
      <c r="M431" s="60"/>
    </row>
    <row r="432" spans="2:13" x14ac:dyDescent="0.35">
      <c r="B432" s="41">
        <v>424</v>
      </c>
      <c r="C432" s="42" t="s">
        <v>825</v>
      </c>
      <c r="D432" s="51">
        <f>VLOOKUP($B432,'Suburbs Social H 2021'!$A$5:$PW$5312,'Metro Suburbs'!$Q$4)</f>
        <v>14.027830011282438</v>
      </c>
      <c r="E432" s="62"/>
      <c r="F432" s="37">
        <f t="shared" si="24"/>
        <v>14.070230011282439</v>
      </c>
      <c r="G432" s="38">
        <f t="shared" si="25"/>
        <v>33</v>
      </c>
      <c r="H432" s="39" t="str">
        <f t="shared" si="26"/>
        <v>Essendon West</v>
      </c>
      <c r="I432" s="37">
        <f t="shared" si="27"/>
        <v>4.2328042328042326</v>
      </c>
      <c r="J432" s="60"/>
      <c r="K432" s="60"/>
      <c r="L432" s="60"/>
      <c r="M432" s="60"/>
    </row>
    <row r="433" spans="2:13" x14ac:dyDescent="0.35">
      <c r="B433" s="41">
        <v>425</v>
      </c>
      <c r="C433" s="42" t="s">
        <v>692</v>
      </c>
      <c r="D433" s="51">
        <f>VLOOKUP($B433,'Suburbs Social H 2021'!$A$5:$PW$5312,'Metro Suburbs'!$Q$4)</f>
        <v>12.329579134558388</v>
      </c>
      <c r="E433" s="62"/>
      <c r="F433" s="37">
        <f t="shared" si="24"/>
        <v>12.372079134558389</v>
      </c>
      <c r="G433" s="38">
        <f t="shared" si="25"/>
        <v>55</v>
      </c>
      <c r="H433" s="39" t="str">
        <f t="shared" si="26"/>
        <v>Bentleigh East</v>
      </c>
      <c r="I433" s="37">
        <f t="shared" si="27"/>
        <v>4.2325581395348841</v>
      </c>
      <c r="J433" s="60"/>
      <c r="K433" s="60"/>
      <c r="L433" s="60"/>
      <c r="M433" s="60"/>
    </row>
    <row r="434" spans="2:13" x14ac:dyDescent="0.35">
      <c r="B434" s="41">
        <v>426</v>
      </c>
      <c r="C434" s="42" t="s">
        <v>693</v>
      </c>
      <c r="D434" s="51">
        <f>VLOOKUP($B434,'Suburbs Social H 2021'!$A$5:$PW$5312,'Metro Suburbs'!$Q$4)</f>
        <v>6.4685314685314683</v>
      </c>
      <c r="E434" s="62"/>
      <c r="F434" s="37">
        <f t="shared" si="24"/>
        <v>6.5111314685314685</v>
      </c>
      <c r="G434" s="38">
        <f t="shared" si="25"/>
        <v>278</v>
      </c>
      <c r="H434" s="39" t="str">
        <f t="shared" si="26"/>
        <v>Yarra Junction</v>
      </c>
      <c r="I434" s="37">
        <f t="shared" si="27"/>
        <v>4.1586073500967116</v>
      </c>
      <c r="J434" s="60"/>
      <c r="K434" s="60"/>
      <c r="L434" s="60"/>
      <c r="M434" s="60"/>
    </row>
    <row r="435" spans="2:13" x14ac:dyDescent="0.35">
      <c r="B435" s="41">
        <v>427</v>
      </c>
      <c r="C435" s="42" t="s">
        <v>826</v>
      </c>
      <c r="D435" s="51">
        <f>VLOOKUP($B435,'Suburbs Social H 2021'!$A$5:$PW$5312,'Metro Suburbs'!$Q$4)</f>
        <v>3.3544539694371975</v>
      </c>
      <c r="E435" s="62"/>
      <c r="F435" s="37">
        <f t="shared" si="24"/>
        <v>3.3971539694371975</v>
      </c>
      <c r="G435" s="38">
        <f t="shared" si="25"/>
        <v>478</v>
      </c>
      <c r="H435" s="39" t="str">
        <f t="shared" si="26"/>
        <v>Keysborough</v>
      </c>
      <c r="I435" s="37">
        <f t="shared" si="27"/>
        <v>4.159715270826382</v>
      </c>
      <c r="J435" s="60"/>
      <c r="K435" s="60"/>
      <c r="L435" s="60"/>
      <c r="M435" s="60"/>
    </row>
    <row r="436" spans="2:13" x14ac:dyDescent="0.35">
      <c r="B436" s="41">
        <v>428</v>
      </c>
      <c r="C436" s="42" t="s">
        <v>827</v>
      </c>
      <c r="D436" s="51">
        <f>VLOOKUP($B436,'Suburbs Social H 2021'!$A$5:$PW$5312,'Metro Suburbs'!$Q$4)</f>
        <v>6.4696485623003186</v>
      </c>
      <c r="E436" s="62"/>
      <c r="F436" s="37">
        <f t="shared" si="24"/>
        <v>6.5124485623003183</v>
      </c>
      <c r="G436" s="38">
        <f t="shared" si="25"/>
        <v>277</v>
      </c>
      <c r="H436" s="39" t="str">
        <f t="shared" si="26"/>
        <v>Brookfield</v>
      </c>
      <c r="I436" s="37">
        <f t="shared" si="27"/>
        <v>4.1692026780279976</v>
      </c>
      <c r="J436" s="60"/>
      <c r="K436" s="60"/>
      <c r="L436" s="60"/>
      <c r="M436" s="60"/>
    </row>
    <row r="437" spans="2:13" x14ac:dyDescent="0.35">
      <c r="B437" s="41">
        <v>429</v>
      </c>
      <c r="C437" s="42" t="s">
        <v>828</v>
      </c>
      <c r="D437" s="51">
        <f>VLOOKUP($B437,'Suburbs Social H 2021'!$A$5:$PW$5312,'Metro Suburbs'!$Q$4)</f>
        <v>4.4340723453908986</v>
      </c>
      <c r="E437" s="62"/>
      <c r="F437" s="37">
        <f t="shared" si="24"/>
        <v>4.4769723453908989</v>
      </c>
      <c r="G437" s="38">
        <f t="shared" si="25"/>
        <v>409</v>
      </c>
      <c r="H437" s="39" t="str">
        <f t="shared" si="26"/>
        <v>The Basin</v>
      </c>
      <c r="I437" s="37">
        <f t="shared" si="27"/>
        <v>4.10958904109589</v>
      </c>
      <c r="J437" s="60"/>
      <c r="K437" s="60"/>
      <c r="L437" s="60"/>
      <c r="M437" s="60"/>
    </row>
    <row r="438" spans="2:13" x14ac:dyDescent="0.35">
      <c r="B438" s="41">
        <v>430</v>
      </c>
      <c r="C438" s="42" t="s">
        <v>468</v>
      </c>
      <c r="D438" s="51">
        <f>VLOOKUP($B438,'Suburbs Social H 2021'!$A$5:$PW$5312,'Metro Suburbs'!$Q$4)</f>
        <v>4.7890535917901937</v>
      </c>
      <c r="E438" s="62"/>
      <c r="F438" s="37">
        <f t="shared" si="24"/>
        <v>4.8320535917901939</v>
      </c>
      <c r="G438" s="38">
        <f t="shared" si="25"/>
        <v>385</v>
      </c>
      <c r="H438" s="39" t="str">
        <f t="shared" si="26"/>
        <v>Badger Creek</v>
      </c>
      <c r="I438" s="37">
        <f t="shared" si="27"/>
        <v>4.1528239202657806</v>
      </c>
      <c r="J438" s="60"/>
      <c r="K438" s="60"/>
      <c r="L438" s="60"/>
      <c r="M438" s="60"/>
    </row>
    <row r="439" spans="2:13" x14ac:dyDescent="0.35">
      <c r="B439" s="41">
        <v>431</v>
      </c>
      <c r="C439" s="42" t="s">
        <v>469</v>
      </c>
      <c r="D439" s="51">
        <f>VLOOKUP($B439,'Suburbs Social H 2021'!$A$5:$PW$5312,'Metro Suburbs'!$Q$4)</f>
        <v>15.857373230603836</v>
      </c>
      <c r="E439" s="62"/>
      <c r="F439" s="37">
        <f t="shared" si="24"/>
        <v>15.900473230603836</v>
      </c>
      <c r="G439" s="38">
        <f t="shared" si="25"/>
        <v>18</v>
      </c>
      <c r="H439" s="39" t="str">
        <f t="shared" si="26"/>
        <v>Briar Hill</v>
      </c>
      <c r="I439" s="37">
        <f t="shared" si="27"/>
        <v>4.1471048513302033</v>
      </c>
      <c r="J439" s="60"/>
      <c r="K439" s="60"/>
      <c r="L439" s="60"/>
      <c r="M439" s="60"/>
    </row>
    <row r="440" spans="2:13" x14ac:dyDescent="0.35">
      <c r="B440" s="41">
        <v>432</v>
      </c>
      <c r="C440" s="42" t="s">
        <v>470</v>
      </c>
      <c r="D440" s="51">
        <f>VLOOKUP($B440,'Suburbs Social H 2021'!$A$5:$PW$5312,'Metro Suburbs'!$Q$4)</f>
        <v>2.7732257657884785</v>
      </c>
      <c r="E440" s="62"/>
      <c r="F440" s="37">
        <f t="shared" si="24"/>
        <v>2.8164257657884786</v>
      </c>
      <c r="G440" s="38">
        <f t="shared" si="25"/>
        <v>504</v>
      </c>
      <c r="H440" s="39" t="str">
        <f t="shared" si="26"/>
        <v>Airport West</v>
      </c>
      <c r="I440" s="37">
        <f t="shared" si="27"/>
        <v>4.1508330897398427</v>
      </c>
      <c r="J440" s="60"/>
      <c r="K440" s="60"/>
      <c r="L440" s="60"/>
      <c r="M440" s="60"/>
    </row>
    <row r="441" spans="2:13" x14ac:dyDescent="0.35">
      <c r="B441" s="41">
        <v>433</v>
      </c>
      <c r="C441" s="42" t="s">
        <v>471</v>
      </c>
      <c r="D441" s="51">
        <f>VLOOKUP($B441,'Suburbs Social H 2021'!$A$5:$PW$5312,'Metro Suburbs'!$Q$4)</f>
        <v>11.146593673965937</v>
      </c>
      <c r="E441" s="62"/>
      <c r="F441" s="37">
        <f t="shared" si="24"/>
        <v>11.189893673965937</v>
      </c>
      <c r="G441" s="38">
        <f t="shared" si="25"/>
        <v>79</v>
      </c>
      <c r="H441" s="39" t="str">
        <f t="shared" si="26"/>
        <v>Mooroolbark</v>
      </c>
      <c r="I441" s="37">
        <f t="shared" si="27"/>
        <v>4.1109583906035239</v>
      </c>
      <c r="J441" s="60"/>
      <c r="K441" s="60"/>
      <c r="L441" s="60"/>
      <c r="M441" s="60"/>
    </row>
    <row r="442" spans="2:13" x14ac:dyDescent="0.35">
      <c r="B442" s="41">
        <v>434</v>
      </c>
      <c r="C442" s="42" t="s">
        <v>472</v>
      </c>
      <c r="D442" s="51">
        <f>VLOOKUP($B442,'Suburbs Social H 2021'!$A$5:$PW$5312,'Metro Suburbs'!$Q$4)</f>
        <v>6.2302182242212227</v>
      </c>
      <c r="E442" s="62"/>
      <c r="F442" s="37">
        <f t="shared" si="24"/>
        <v>6.2736182242212228</v>
      </c>
      <c r="G442" s="38">
        <f t="shared" si="25"/>
        <v>293</v>
      </c>
      <c r="H442" s="39" t="str">
        <f t="shared" si="26"/>
        <v>Stratford</v>
      </c>
      <c r="I442" s="37">
        <f t="shared" si="27"/>
        <v>4.0905134899912969</v>
      </c>
      <c r="J442" s="60"/>
      <c r="K442" s="60"/>
      <c r="L442" s="60"/>
      <c r="M442" s="60"/>
    </row>
    <row r="443" spans="2:13" x14ac:dyDescent="0.35">
      <c r="B443" s="41">
        <v>435</v>
      </c>
      <c r="C443" s="42" t="s">
        <v>473</v>
      </c>
      <c r="D443" s="51">
        <f>VLOOKUP($B443,'Suburbs Social H 2021'!$A$5:$PW$5312,'Metro Suburbs'!$Q$4)</f>
        <v>7.6271186440677967</v>
      </c>
      <c r="E443" s="62"/>
      <c r="F443" s="37">
        <f t="shared" si="24"/>
        <v>7.6706186440677966</v>
      </c>
      <c r="G443" s="38">
        <f t="shared" si="25"/>
        <v>213</v>
      </c>
      <c r="H443" s="39" t="str">
        <f t="shared" si="26"/>
        <v>Niddrie</v>
      </c>
      <c r="I443" s="37">
        <f t="shared" si="27"/>
        <v>4.0788267644362968</v>
      </c>
      <c r="J443" s="60"/>
      <c r="K443" s="60"/>
      <c r="L443" s="60"/>
      <c r="M443" s="60"/>
    </row>
    <row r="444" spans="2:13" x14ac:dyDescent="0.35">
      <c r="B444" s="41">
        <v>436</v>
      </c>
      <c r="C444" s="42" t="s">
        <v>829</v>
      </c>
      <c r="D444" s="51">
        <f>VLOOKUP($B444,'Suburbs Social H 2021'!$A$5:$PW$5312,'Metro Suburbs'!$Q$4)</f>
        <v>6.2648691514670896</v>
      </c>
      <c r="E444" s="62"/>
      <c r="F444" s="37">
        <f t="shared" si="24"/>
        <v>6.3084691514670892</v>
      </c>
      <c r="G444" s="38">
        <f t="shared" si="25"/>
        <v>289</v>
      </c>
      <c r="H444" s="39" t="str">
        <f t="shared" si="26"/>
        <v>Bulleen</v>
      </c>
      <c r="I444" s="37">
        <f t="shared" si="27"/>
        <v>4.0995260663507107</v>
      </c>
      <c r="J444" s="60"/>
      <c r="K444" s="60"/>
      <c r="L444" s="60"/>
      <c r="M444" s="60"/>
    </row>
    <row r="445" spans="2:13" x14ac:dyDescent="0.35">
      <c r="B445" s="41">
        <v>437</v>
      </c>
      <c r="C445" s="42" t="s">
        <v>830</v>
      </c>
      <c r="D445" s="51">
        <f>VLOOKUP($B445,'Suburbs Social H 2021'!$A$5:$PW$5312,'Metro Suburbs'!$Q$4)</f>
        <v>8.5487077534791247</v>
      </c>
      <c r="E445" s="62"/>
      <c r="F445" s="37">
        <f t="shared" si="24"/>
        <v>8.5924077534791241</v>
      </c>
      <c r="G445" s="38">
        <f t="shared" si="25"/>
        <v>165</v>
      </c>
      <c r="H445" s="39" t="str">
        <f t="shared" si="26"/>
        <v>Wantirna</v>
      </c>
      <c r="I445" s="37">
        <f t="shared" si="27"/>
        <v>4.0585084466419445</v>
      </c>
      <c r="J445" s="60"/>
      <c r="K445" s="60"/>
      <c r="L445" s="60"/>
      <c r="M445" s="60"/>
    </row>
    <row r="446" spans="2:13" x14ac:dyDescent="0.35">
      <c r="B446" s="41">
        <v>438</v>
      </c>
      <c r="C446" s="42" t="s">
        <v>475</v>
      </c>
      <c r="D446" s="51">
        <f>VLOOKUP($B446,'Suburbs Social H 2021'!$A$5:$PW$5312,'Metro Suburbs'!$Q$4)</f>
        <v>8.8397790055248606</v>
      </c>
      <c r="E446" s="62"/>
      <c r="F446" s="37">
        <f t="shared" si="24"/>
        <v>8.8835790055248598</v>
      </c>
      <c r="G446" s="38">
        <f t="shared" si="25"/>
        <v>150</v>
      </c>
      <c r="H446" s="39" t="str">
        <f t="shared" si="26"/>
        <v>Camberwell</v>
      </c>
      <c r="I446" s="37">
        <f t="shared" si="27"/>
        <v>4.0767081534163072</v>
      </c>
      <c r="J446" s="60"/>
      <c r="K446" s="60"/>
      <c r="L446" s="60"/>
      <c r="M446" s="60"/>
    </row>
    <row r="447" spans="2:13" x14ac:dyDescent="0.35">
      <c r="B447" s="41">
        <v>439</v>
      </c>
      <c r="C447" s="42" t="s">
        <v>831</v>
      </c>
      <c r="D447" s="51">
        <f>VLOOKUP($B447,'Suburbs Social H 2021'!$A$5:$PW$5312,'Metro Suburbs'!$Q$4)</f>
        <v>12.107438016528924</v>
      </c>
      <c r="E447" s="62"/>
      <c r="F447" s="37">
        <f t="shared" si="24"/>
        <v>12.151338016528925</v>
      </c>
      <c r="G447" s="38">
        <f t="shared" si="25"/>
        <v>60</v>
      </c>
      <c r="H447" s="39" t="str">
        <f t="shared" si="26"/>
        <v>Warranwood</v>
      </c>
      <c r="I447" s="37">
        <f t="shared" si="27"/>
        <v>4.0155440414507773</v>
      </c>
      <c r="J447" s="60"/>
      <c r="K447" s="60"/>
      <c r="L447" s="60"/>
      <c r="M447" s="60"/>
    </row>
    <row r="448" spans="2:13" x14ac:dyDescent="0.35">
      <c r="B448" s="41">
        <v>440</v>
      </c>
      <c r="C448" s="42" t="s">
        <v>696</v>
      </c>
      <c r="D448" s="51">
        <f>VLOOKUP($B448,'Suburbs Social H 2021'!$A$5:$PW$5312,'Metro Suburbs'!$Q$4)</f>
        <v>6.9175991861648018</v>
      </c>
      <c r="E448" s="62"/>
      <c r="F448" s="37">
        <f t="shared" si="24"/>
        <v>6.9615991861648014</v>
      </c>
      <c r="G448" s="38">
        <f t="shared" si="25"/>
        <v>248</v>
      </c>
      <c r="H448" s="39" t="str">
        <f t="shared" si="26"/>
        <v>Chelsea Heights</v>
      </c>
      <c r="I448" s="37">
        <f t="shared" si="27"/>
        <v>4.0444893832153692</v>
      </c>
      <c r="J448" s="60"/>
      <c r="K448" s="60"/>
      <c r="L448" s="60"/>
      <c r="M448" s="60"/>
    </row>
    <row r="449" spans="2:13" x14ac:dyDescent="0.35">
      <c r="B449" s="41">
        <v>441</v>
      </c>
      <c r="C449" s="42" t="s">
        <v>697</v>
      </c>
      <c r="D449" s="51">
        <f>VLOOKUP($B449,'Suburbs Social H 2021'!$A$5:$PW$5312,'Metro Suburbs'!$Q$4)</f>
        <v>9.43579766536965</v>
      </c>
      <c r="E449" s="62"/>
      <c r="F449" s="37">
        <f t="shared" si="24"/>
        <v>9.4798976653696503</v>
      </c>
      <c r="G449" s="38">
        <f t="shared" si="25"/>
        <v>130</v>
      </c>
      <c r="H449" s="39" t="str">
        <f t="shared" si="26"/>
        <v>Torquay</v>
      </c>
      <c r="I449" s="37">
        <f t="shared" si="27"/>
        <v>4.0056109725685785</v>
      </c>
      <c r="J449" s="60"/>
      <c r="K449" s="60"/>
      <c r="L449" s="60"/>
      <c r="M449" s="60"/>
    </row>
    <row r="450" spans="2:13" x14ac:dyDescent="0.35">
      <c r="B450" s="41">
        <v>442</v>
      </c>
      <c r="C450" s="42" t="s">
        <v>477</v>
      </c>
      <c r="D450" s="51">
        <f>VLOOKUP($B450,'Suburbs Social H 2021'!$A$5:$PW$5312,'Metro Suburbs'!$Q$4)</f>
        <v>3.0181086519114686</v>
      </c>
      <c r="E450" s="62"/>
      <c r="F450" s="37">
        <f t="shared" si="24"/>
        <v>3.0623086519114686</v>
      </c>
      <c r="G450" s="38">
        <f t="shared" si="25"/>
        <v>498</v>
      </c>
      <c r="H450" s="39" t="str">
        <f t="shared" si="26"/>
        <v>Wantirna South</v>
      </c>
      <c r="I450" s="37">
        <f t="shared" si="27"/>
        <v>4.0027797081306469</v>
      </c>
      <c r="J450" s="60"/>
      <c r="K450" s="60"/>
      <c r="L450" s="60"/>
      <c r="M450" s="60"/>
    </row>
    <row r="451" spans="2:13" x14ac:dyDescent="0.35">
      <c r="B451" s="41">
        <v>443</v>
      </c>
      <c r="C451" s="42" t="s">
        <v>832</v>
      </c>
      <c r="D451" s="51">
        <f>VLOOKUP($B451,'Suburbs Social H 2021'!$A$5:$PW$5312,'Metro Suburbs'!$Q$4)</f>
        <v>10.729779234551238</v>
      </c>
      <c r="E451" s="62"/>
      <c r="F451" s="37">
        <f t="shared" si="24"/>
        <v>10.774079234551238</v>
      </c>
      <c r="G451" s="38">
        <f t="shared" si="25"/>
        <v>93</v>
      </c>
      <c r="H451" s="39" t="str">
        <f t="shared" si="26"/>
        <v>Harkness</v>
      </c>
      <c r="I451" s="37">
        <f t="shared" si="27"/>
        <v>4.0096230954290295</v>
      </c>
      <c r="J451" s="60"/>
      <c r="K451" s="60"/>
      <c r="L451" s="60"/>
      <c r="M451" s="60"/>
    </row>
    <row r="452" spans="2:13" x14ac:dyDescent="0.35">
      <c r="B452" s="41">
        <v>444</v>
      </c>
      <c r="C452" s="42" t="s">
        <v>479</v>
      </c>
      <c r="D452" s="51">
        <f>VLOOKUP($B452,'Suburbs Social H 2021'!$A$5:$PW$5312,'Metro Suburbs'!$Q$4)</f>
        <v>8.3394294074615942</v>
      </c>
      <c r="E452" s="62"/>
      <c r="F452" s="37">
        <f t="shared" si="24"/>
        <v>8.3838294074615938</v>
      </c>
      <c r="G452" s="38">
        <f t="shared" si="25"/>
        <v>175</v>
      </c>
      <c r="H452" s="39" t="str">
        <f t="shared" si="26"/>
        <v>Brighton East</v>
      </c>
      <c r="I452" s="37">
        <f t="shared" si="27"/>
        <v>4.0234702430846605</v>
      </c>
      <c r="J452" s="60"/>
      <c r="K452" s="60"/>
      <c r="L452" s="60"/>
      <c r="M452" s="60"/>
    </row>
    <row r="453" spans="2:13" x14ac:dyDescent="0.35">
      <c r="B453" s="41">
        <v>445</v>
      </c>
      <c r="C453" s="42" t="s">
        <v>480</v>
      </c>
      <c r="D453" s="51">
        <f>VLOOKUP($B453,'Suburbs Social H 2021'!$A$5:$PW$5312,'Metro Suburbs'!$Q$4)</f>
        <v>7.2331460674157295</v>
      </c>
      <c r="E453" s="62"/>
      <c r="F453" s="37">
        <f t="shared" si="24"/>
        <v>7.2776460674157297</v>
      </c>
      <c r="G453" s="38">
        <f t="shared" si="25"/>
        <v>228</v>
      </c>
      <c r="H453" s="39" t="str">
        <f t="shared" si="26"/>
        <v>Langwarrin</v>
      </c>
      <c r="I453" s="37">
        <f t="shared" si="27"/>
        <v>3.9985845718329798</v>
      </c>
      <c r="J453" s="60"/>
      <c r="K453" s="60"/>
      <c r="L453" s="60"/>
      <c r="M453" s="60"/>
    </row>
    <row r="454" spans="2:13" x14ac:dyDescent="0.35">
      <c r="B454" s="41">
        <v>446</v>
      </c>
      <c r="C454" s="42" t="s">
        <v>698</v>
      </c>
      <c r="D454" s="51">
        <f>VLOOKUP($B454,'Suburbs Social H 2021'!$A$5:$PW$5312,'Metro Suburbs'!$Q$4)</f>
        <v>8.3236094904706341</v>
      </c>
      <c r="E454" s="62"/>
      <c r="F454" s="37">
        <f t="shared" si="24"/>
        <v>8.368209490470635</v>
      </c>
      <c r="G454" s="38">
        <f t="shared" si="25"/>
        <v>176</v>
      </c>
      <c r="H454" s="39" t="str">
        <f t="shared" si="26"/>
        <v>Brighton</v>
      </c>
      <c r="I454" s="37">
        <f t="shared" si="27"/>
        <v>4.0169604998884179</v>
      </c>
      <c r="J454" s="60"/>
      <c r="K454" s="60"/>
      <c r="L454" s="60"/>
      <c r="M454" s="60"/>
    </row>
    <row r="455" spans="2:13" x14ac:dyDescent="0.35">
      <c r="B455" s="41">
        <v>447</v>
      </c>
      <c r="C455" s="42" t="s">
        <v>833</v>
      </c>
      <c r="D455" s="51">
        <f>VLOOKUP($B455,'Suburbs Social H 2021'!$A$5:$PW$5312,'Metro Suburbs'!$Q$4)</f>
        <v>4.0905134899912969</v>
      </c>
      <c r="E455" s="62"/>
      <c r="F455" s="37">
        <f t="shared" si="24"/>
        <v>4.1352134899912967</v>
      </c>
      <c r="G455" s="38">
        <f t="shared" si="25"/>
        <v>434</v>
      </c>
      <c r="H455" s="39" t="str">
        <f t="shared" si="26"/>
        <v>Knoxfield</v>
      </c>
      <c r="I455" s="37">
        <f t="shared" si="27"/>
        <v>3.9422738472368888</v>
      </c>
      <c r="J455" s="60"/>
      <c r="K455" s="60"/>
      <c r="L455" s="60"/>
      <c r="M455" s="60"/>
    </row>
    <row r="456" spans="2:13" x14ac:dyDescent="0.35">
      <c r="B456" s="41">
        <v>448</v>
      </c>
      <c r="C456" s="42" t="s">
        <v>700</v>
      </c>
      <c r="D456" s="51">
        <f>VLOOKUP($B456,'Suburbs Social H 2021'!$A$5:$PW$5312,'Metro Suburbs'!$Q$4)</f>
        <v>8.2941427960666942</v>
      </c>
      <c r="E456" s="62"/>
      <c r="F456" s="37">
        <f t="shared" si="24"/>
        <v>8.3389427960666946</v>
      </c>
      <c r="G456" s="38">
        <f t="shared" si="25"/>
        <v>177</v>
      </c>
      <c r="H456" s="39" t="str">
        <f t="shared" si="26"/>
        <v>Lara</v>
      </c>
      <c r="I456" s="37">
        <f t="shared" si="27"/>
        <v>3.9404969140686816</v>
      </c>
      <c r="J456" s="60"/>
      <c r="K456" s="60"/>
      <c r="L456" s="60"/>
      <c r="M456" s="60"/>
    </row>
    <row r="457" spans="2:13" x14ac:dyDescent="0.35">
      <c r="B457" s="41">
        <v>449</v>
      </c>
      <c r="C457" s="42" t="s">
        <v>834</v>
      </c>
      <c r="D457" s="51">
        <f>VLOOKUP($B457,'Suburbs Social H 2021'!$A$5:$PW$5312,'Metro Suburbs'!$Q$4)</f>
        <v>3.297420829252367</v>
      </c>
      <c r="E457" s="62"/>
      <c r="F457" s="37">
        <f t="shared" si="24"/>
        <v>3.3423208292523672</v>
      </c>
      <c r="G457" s="38">
        <f t="shared" si="25"/>
        <v>481</v>
      </c>
      <c r="H457" s="39" t="str">
        <f t="shared" si="26"/>
        <v>Waurn Ponds</v>
      </c>
      <c r="I457" s="37">
        <f t="shared" si="27"/>
        <v>3.8819875776397512</v>
      </c>
      <c r="J457" s="60"/>
      <c r="K457" s="60"/>
      <c r="L457" s="60"/>
      <c r="M457" s="60"/>
    </row>
    <row r="458" spans="2:13" x14ac:dyDescent="0.35">
      <c r="B458" s="41">
        <v>450</v>
      </c>
      <c r="C458" s="42" t="s">
        <v>482</v>
      </c>
      <c r="D458" s="51">
        <f>VLOOKUP($B458,'Suburbs Social H 2021'!$A$5:$PW$5312,'Metro Suburbs'!$Q$4)</f>
        <v>4.2830672748004561</v>
      </c>
      <c r="E458" s="62"/>
      <c r="F458" s="37">
        <f t="shared" ref="F458:F521" si="28">D458+0.0001*B458</f>
        <v>4.3280672748004561</v>
      </c>
      <c r="G458" s="38">
        <f t="shared" ref="G458:G521" si="29">RANK(F458,F$9:F$536)</f>
        <v>415</v>
      </c>
      <c r="H458" s="39" t="str">
        <f t="shared" ref="H458:H521" si="30">VLOOKUP(MATCH(B458,$G$9:$G$532,0),$B$9:$D$536,2)</f>
        <v>Montmorency</v>
      </c>
      <c r="I458" s="37">
        <f t="shared" ref="I458:I521" si="31">VLOOKUP(MATCH(B458,$G$9:$G$5327,0),$B$9:$D$536,3)</f>
        <v>3.8843209526509783</v>
      </c>
      <c r="J458" s="60"/>
      <c r="K458" s="60"/>
      <c r="L458" s="60"/>
      <c r="M458" s="60"/>
    </row>
    <row r="459" spans="2:13" x14ac:dyDescent="0.35">
      <c r="B459" s="41">
        <v>451</v>
      </c>
      <c r="C459" s="42" t="s">
        <v>835</v>
      </c>
      <c r="D459" s="51">
        <f>VLOOKUP($B459,'Suburbs Social H 2021'!$A$5:$PW$5312,'Metro Suburbs'!$Q$4)</f>
        <v>9.2861464004839682</v>
      </c>
      <c r="E459" s="62"/>
      <c r="F459" s="37">
        <f t="shared" si="28"/>
        <v>9.3312464004839679</v>
      </c>
      <c r="G459" s="38">
        <f t="shared" si="29"/>
        <v>135</v>
      </c>
      <c r="H459" s="39" t="str">
        <f t="shared" si="30"/>
        <v>Mont Albert North</v>
      </c>
      <c r="I459" s="37">
        <f t="shared" si="31"/>
        <v>3.87409200968523</v>
      </c>
      <c r="J459" s="60"/>
      <c r="K459" s="60"/>
      <c r="L459" s="60"/>
      <c r="M459" s="60"/>
    </row>
    <row r="460" spans="2:13" x14ac:dyDescent="0.35">
      <c r="B460" s="41">
        <v>452</v>
      </c>
      <c r="C460" s="42" t="s">
        <v>484</v>
      </c>
      <c r="D460" s="51">
        <f>VLOOKUP($B460,'Suburbs Social H 2021'!$A$5:$PW$5312,'Metro Suburbs'!$Q$4)</f>
        <v>10.099685204616998</v>
      </c>
      <c r="E460" s="62"/>
      <c r="F460" s="37">
        <f t="shared" si="28"/>
        <v>10.144885204616997</v>
      </c>
      <c r="G460" s="38">
        <f t="shared" si="29"/>
        <v>109</v>
      </c>
      <c r="H460" s="39" t="str">
        <f t="shared" si="30"/>
        <v>Rosanna</v>
      </c>
      <c r="I460" s="37">
        <f t="shared" si="31"/>
        <v>3.8497652582159625</v>
      </c>
      <c r="J460" s="60"/>
      <c r="K460" s="60"/>
      <c r="L460" s="60"/>
      <c r="M460" s="60"/>
    </row>
    <row r="461" spans="2:13" x14ac:dyDescent="0.35">
      <c r="B461" s="41">
        <v>453</v>
      </c>
      <c r="C461" s="42" t="s">
        <v>485</v>
      </c>
      <c r="D461" s="51">
        <f>VLOOKUP($B461,'Suburbs Social H 2021'!$A$5:$PW$5312,'Metro Suburbs'!$Q$4)</f>
        <v>7.944307944307945</v>
      </c>
      <c r="E461" s="62"/>
      <c r="F461" s="37">
        <f t="shared" si="28"/>
        <v>7.9896079443079451</v>
      </c>
      <c r="G461" s="38">
        <f t="shared" si="29"/>
        <v>199</v>
      </c>
      <c r="H461" s="39" t="str">
        <f t="shared" si="30"/>
        <v>Clifton Springs</v>
      </c>
      <c r="I461" s="37">
        <f t="shared" si="31"/>
        <v>3.8595381208478328</v>
      </c>
      <c r="J461" s="60"/>
      <c r="K461" s="60"/>
      <c r="L461" s="60"/>
      <c r="M461" s="60"/>
    </row>
    <row r="462" spans="2:13" x14ac:dyDescent="0.35">
      <c r="B462" s="41">
        <v>454</v>
      </c>
      <c r="C462" s="42" t="s">
        <v>486</v>
      </c>
      <c r="D462" s="51">
        <f>VLOOKUP($B462,'Suburbs Social H 2021'!$A$5:$PW$5312,'Metro Suburbs'!$Q$4)</f>
        <v>3.5999999999999996</v>
      </c>
      <c r="E462" s="62"/>
      <c r="F462" s="37">
        <f t="shared" si="28"/>
        <v>3.6453999999999995</v>
      </c>
      <c r="G462" s="38">
        <f t="shared" si="29"/>
        <v>465</v>
      </c>
      <c r="H462" s="39" t="str">
        <f t="shared" si="30"/>
        <v>Point Lonsdale</v>
      </c>
      <c r="I462" s="37">
        <f t="shared" si="31"/>
        <v>3.8323353293413174</v>
      </c>
      <c r="J462" s="60"/>
      <c r="K462" s="60"/>
      <c r="L462" s="60"/>
      <c r="M462" s="60"/>
    </row>
    <row r="463" spans="2:13" x14ac:dyDescent="0.35">
      <c r="B463" s="41">
        <v>455</v>
      </c>
      <c r="C463" s="42" t="s">
        <v>159</v>
      </c>
      <c r="D463" s="51">
        <f>VLOOKUP($B463,'Suburbs Social H 2021'!$A$5:$PW$5312,'Metro Suburbs'!$Q$4)</f>
        <v>12.144168962350781</v>
      </c>
      <c r="E463" s="62"/>
      <c r="F463" s="37">
        <f t="shared" si="28"/>
        <v>12.189668962350781</v>
      </c>
      <c r="G463" s="38">
        <f t="shared" si="29"/>
        <v>59</v>
      </c>
      <c r="H463" s="39" t="str">
        <f t="shared" si="30"/>
        <v>Narre Warren South</v>
      </c>
      <c r="I463" s="37">
        <f t="shared" si="31"/>
        <v>3.8119440914866582</v>
      </c>
      <c r="J463" s="60"/>
      <c r="K463" s="60"/>
      <c r="L463" s="60"/>
      <c r="M463" s="60"/>
    </row>
    <row r="464" spans="2:13" x14ac:dyDescent="0.35">
      <c r="B464" s="41">
        <v>456</v>
      </c>
      <c r="C464" s="42" t="s">
        <v>836</v>
      </c>
      <c r="D464" s="51">
        <f>VLOOKUP($B464,'Suburbs Social H 2021'!$A$5:$PW$5312,'Metro Suburbs'!$Q$4)</f>
        <v>5.7159521726450864</v>
      </c>
      <c r="E464" s="62"/>
      <c r="F464" s="37">
        <f t="shared" si="28"/>
        <v>5.7615521726450867</v>
      </c>
      <c r="G464" s="38">
        <f t="shared" si="29"/>
        <v>331</v>
      </c>
      <c r="H464" s="39" t="str">
        <f t="shared" si="30"/>
        <v>Ivanhoe East</v>
      </c>
      <c r="I464" s="37">
        <f t="shared" si="31"/>
        <v>3.8207200587803087</v>
      </c>
      <c r="J464" s="60"/>
      <c r="K464" s="60"/>
      <c r="L464" s="60"/>
      <c r="M464" s="60"/>
    </row>
    <row r="465" spans="2:13" x14ac:dyDescent="0.35">
      <c r="B465" s="41">
        <v>457</v>
      </c>
      <c r="C465" s="42" t="s">
        <v>701</v>
      </c>
      <c r="D465" s="51">
        <f>VLOOKUP($B465,'Suburbs Social H 2021'!$A$5:$PW$5312,'Metro Suburbs'!$Q$4)</f>
        <v>9.7777777777777786</v>
      </c>
      <c r="E465" s="62"/>
      <c r="F465" s="37">
        <f t="shared" si="28"/>
        <v>9.8234777777777786</v>
      </c>
      <c r="G465" s="38">
        <f t="shared" si="29"/>
        <v>120</v>
      </c>
      <c r="H465" s="39" t="str">
        <f t="shared" si="30"/>
        <v>Oak Park</v>
      </c>
      <c r="I465" s="37">
        <f t="shared" si="31"/>
        <v>3.7529319781078971</v>
      </c>
      <c r="J465" s="60"/>
      <c r="K465" s="60"/>
      <c r="L465" s="60"/>
      <c r="M465" s="60"/>
    </row>
    <row r="466" spans="2:13" x14ac:dyDescent="0.35">
      <c r="B466" s="41">
        <v>458</v>
      </c>
      <c r="C466" s="42" t="s">
        <v>488</v>
      </c>
      <c r="D466" s="51">
        <f>VLOOKUP($B466,'Suburbs Social H 2021'!$A$5:$PW$5312,'Metro Suburbs'!$Q$4)</f>
        <v>3.2384690873405302</v>
      </c>
      <c r="E466" s="62"/>
      <c r="F466" s="37">
        <f t="shared" si="28"/>
        <v>3.28426908734053</v>
      </c>
      <c r="G466" s="38">
        <f t="shared" si="29"/>
        <v>484</v>
      </c>
      <c r="H466" s="39" t="str">
        <f t="shared" si="30"/>
        <v>Balwyn</v>
      </c>
      <c r="I466" s="37">
        <f t="shared" si="31"/>
        <v>3.7854889589905363</v>
      </c>
      <c r="J466" s="60"/>
      <c r="K466" s="60"/>
      <c r="L466" s="60"/>
      <c r="M466" s="60"/>
    </row>
    <row r="467" spans="2:13" x14ac:dyDescent="0.35">
      <c r="B467" s="41">
        <v>459</v>
      </c>
      <c r="C467" s="42" t="s">
        <v>702</v>
      </c>
      <c r="D467" s="51">
        <f>VLOOKUP($B467,'Suburbs Social H 2021'!$A$5:$PW$5312,'Metro Suburbs'!$Q$4)</f>
        <v>7.1428571428571423</v>
      </c>
      <c r="E467" s="62"/>
      <c r="F467" s="37">
        <f t="shared" si="28"/>
        <v>7.188757142857142</v>
      </c>
      <c r="G467" s="38">
        <f t="shared" si="29"/>
        <v>236</v>
      </c>
      <c r="H467" s="39" t="str">
        <f t="shared" si="30"/>
        <v>Malvern</v>
      </c>
      <c r="I467" s="37">
        <f t="shared" si="31"/>
        <v>3.720349563046192</v>
      </c>
      <c r="J467" s="60"/>
      <c r="K467" s="60"/>
      <c r="L467" s="60"/>
      <c r="M467" s="60"/>
    </row>
    <row r="468" spans="2:13" x14ac:dyDescent="0.35">
      <c r="B468" s="41">
        <v>460</v>
      </c>
      <c r="C468" s="42" t="s">
        <v>489</v>
      </c>
      <c r="D468" s="51">
        <f>VLOOKUP($B468,'Suburbs Social H 2021'!$A$5:$PW$5312,'Metro Suburbs'!$Q$4)</f>
        <v>1.8518518518518516</v>
      </c>
      <c r="E468" s="62"/>
      <c r="F468" s="37">
        <f t="shared" si="28"/>
        <v>1.8978518518518517</v>
      </c>
      <c r="G468" s="38">
        <f t="shared" si="29"/>
        <v>528</v>
      </c>
      <c r="H468" s="39" t="str">
        <f t="shared" si="30"/>
        <v>Alfredton</v>
      </c>
      <c r="I468" s="37">
        <f t="shared" si="31"/>
        <v>3.7387715464918667</v>
      </c>
      <c r="J468" s="60"/>
      <c r="K468" s="60"/>
      <c r="L468" s="60"/>
      <c r="M468" s="60"/>
    </row>
    <row r="469" spans="2:13" x14ac:dyDescent="0.35">
      <c r="B469" s="41">
        <v>461</v>
      </c>
      <c r="C469" s="42" t="s">
        <v>490</v>
      </c>
      <c r="D469" s="51">
        <f>VLOOKUP($B469,'Suburbs Social H 2021'!$A$5:$PW$5312,'Metro Suburbs'!$Q$4)</f>
        <v>6.041131105398458</v>
      </c>
      <c r="E469" s="62"/>
      <c r="F469" s="37">
        <f t="shared" si="28"/>
        <v>6.087231105398458</v>
      </c>
      <c r="G469" s="38">
        <f t="shared" si="29"/>
        <v>307</v>
      </c>
      <c r="H469" s="39" t="str">
        <f t="shared" si="30"/>
        <v>Aspendale</v>
      </c>
      <c r="I469" s="37">
        <f t="shared" si="31"/>
        <v>3.7281553398058254</v>
      </c>
      <c r="J469" s="60"/>
      <c r="K469" s="60"/>
      <c r="L469" s="60"/>
      <c r="M469" s="60"/>
    </row>
    <row r="470" spans="2:13" x14ac:dyDescent="0.35">
      <c r="B470" s="41">
        <v>462</v>
      </c>
      <c r="C470" s="42" t="s">
        <v>491</v>
      </c>
      <c r="D470" s="51">
        <f>VLOOKUP($B470,'Suburbs Social H 2021'!$A$5:$PW$5312,'Metro Suburbs'!$Q$4)</f>
        <v>2.6445698166431595</v>
      </c>
      <c r="E470" s="62"/>
      <c r="F470" s="37">
        <f t="shared" si="28"/>
        <v>2.6907698166431593</v>
      </c>
      <c r="G470" s="38">
        <f t="shared" si="29"/>
        <v>513</v>
      </c>
      <c r="H470" s="39" t="str">
        <f t="shared" si="30"/>
        <v>Doncaster East</v>
      </c>
      <c r="I470" s="37">
        <f t="shared" si="31"/>
        <v>3.6965517241379309</v>
      </c>
      <c r="J470" s="60"/>
      <c r="K470" s="60"/>
      <c r="L470" s="60"/>
      <c r="M470" s="60"/>
    </row>
    <row r="471" spans="2:13" x14ac:dyDescent="0.35">
      <c r="B471" s="41">
        <v>463</v>
      </c>
      <c r="C471" s="42" t="s">
        <v>492</v>
      </c>
      <c r="D471" s="51">
        <f>VLOOKUP($B471,'Suburbs Social H 2021'!$A$5:$PW$5312,'Metro Suburbs'!$Q$4)</f>
        <v>3.3725803232887643</v>
      </c>
      <c r="E471" s="62"/>
      <c r="F471" s="37">
        <f t="shared" si="28"/>
        <v>3.4188803232887643</v>
      </c>
      <c r="G471" s="38">
        <f t="shared" si="29"/>
        <v>476</v>
      </c>
      <c r="H471" s="39" t="str">
        <f t="shared" si="30"/>
        <v>Seabrook</v>
      </c>
      <c r="I471" s="37">
        <f t="shared" si="31"/>
        <v>3.669724770642202</v>
      </c>
      <c r="J471" s="60"/>
      <c r="K471" s="60"/>
      <c r="L471" s="60"/>
      <c r="M471" s="60"/>
    </row>
    <row r="472" spans="2:13" x14ac:dyDescent="0.35">
      <c r="B472" s="41">
        <v>464</v>
      </c>
      <c r="C472" s="42" t="s">
        <v>703</v>
      </c>
      <c r="D472" s="51">
        <f>VLOOKUP($B472,'Suburbs Social H 2021'!$A$5:$PW$5312,'Metro Suburbs'!$Q$4)</f>
        <v>9.1415830546265333</v>
      </c>
      <c r="E472" s="62"/>
      <c r="F472" s="37">
        <f t="shared" si="28"/>
        <v>9.1879830546265335</v>
      </c>
      <c r="G472" s="38">
        <f t="shared" si="29"/>
        <v>139</v>
      </c>
      <c r="H472" s="39" t="str">
        <f t="shared" si="30"/>
        <v>Mont Albert</v>
      </c>
      <c r="I472" s="37">
        <f t="shared" si="31"/>
        <v>3.6764705882352944</v>
      </c>
      <c r="J472" s="60"/>
      <c r="K472" s="60"/>
      <c r="L472" s="60"/>
      <c r="M472" s="60"/>
    </row>
    <row r="473" spans="2:13" x14ac:dyDescent="0.35">
      <c r="B473" s="41">
        <v>465</v>
      </c>
      <c r="C473" s="42" t="s">
        <v>837</v>
      </c>
      <c r="D473" s="51">
        <f>VLOOKUP($B473,'Suburbs Social H 2021'!$A$5:$PW$5312,'Metro Suburbs'!$Q$4)</f>
        <v>4.10958904109589</v>
      </c>
      <c r="E473" s="62"/>
      <c r="F473" s="37">
        <f t="shared" si="28"/>
        <v>4.1560890410958899</v>
      </c>
      <c r="G473" s="38">
        <f t="shared" si="29"/>
        <v>429</v>
      </c>
      <c r="H473" s="39" t="str">
        <f t="shared" si="30"/>
        <v>Surrey Hills</v>
      </c>
      <c r="I473" s="37">
        <f t="shared" si="31"/>
        <v>3.5999999999999996</v>
      </c>
      <c r="J473" s="60"/>
      <c r="K473" s="60"/>
      <c r="L473" s="60"/>
      <c r="M473" s="60"/>
    </row>
    <row r="474" spans="2:13" x14ac:dyDescent="0.35">
      <c r="B474" s="41">
        <v>466</v>
      </c>
      <c r="C474" s="42" t="s">
        <v>494</v>
      </c>
      <c r="D474" s="51">
        <f>VLOOKUP($B474,'Suburbs Social H 2021'!$A$5:$PW$5312,'Metro Suburbs'!$Q$4)</f>
        <v>6.4689655172413794</v>
      </c>
      <c r="E474" s="62"/>
      <c r="F474" s="37">
        <f t="shared" si="28"/>
        <v>6.5155655172413791</v>
      </c>
      <c r="G474" s="38">
        <f t="shared" si="29"/>
        <v>276</v>
      </c>
      <c r="H474" s="39" t="str">
        <f t="shared" si="30"/>
        <v>Greensborough</v>
      </c>
      <c r="I474" s="37">
        <f t="shared" si="31"/>
        <v>3.6214953271028034</v>
      </c>
      <c r="J474" s="60"/>
      <c r="K474" s="60"/>
      <c r="L474" s="60"/>
      <c r="M474" s="60"/>
    </row>
    <row r="475" spans="2:13" x14ac:dyDescent="0.35">
      <c r="B475" s="41">
        <v>467</v>
      </c>
      <c r="C475" s="42" t="s">
        <v>851</v>
      </c>
      <c r="D475" s="51">
        <f>VLOOKUP($B475,'Suburbs Social H 2021'!$A$5:$PW$5312,'Metro Suburbs'!$Q$4)</f>
        <v>25.196850393700785</v>
      </c>
      <c r="E475" s="62"/>
      <c r="F475" s="37">
        <f t="shared" si="28"/>
        <v>25.243550393700787</v>
      </c>
      <c r="G475" s="38">
        <f t="shared" si="29"/>
        <v>3</v>
      </c>
      <c r="H475" s="39" t="str">
        <f t="shared" si="30"/>
        <v>Keilor East</v>
      </c>
      <c r="I475" s="37">
        <f t="shared" si="31"/>
        <v>3.5807050092764379</v>
      </c>
      <c r="J475" s="60"/>
      <c r="K475" s="60"/>
      <c r="L475" s="60"/>
      <c r="M475" s="60"/>
    </row>
    <row r="476" spans="2:13" x14ac:dyDescent="0.35">
      <c r="B476" s="41">
        <v>468</v>
      </c>
      <c r="C476" s="42" t="s">
        <v>495</v>
      </c>
      <c r="D476" s="51">
        <f>VLOOKUP($B476,'Suburbs Social H 2021'!$A$5:$PW$5312,'Metro Suburbs'!$Q$4)</f>
        <v>7.3281289347771335</v>
      </c>
      <c r="E476" s="62"/>
      <c r="F476" s="37">
        <f t="shared" si="28"/>
        <v>7.3749289347771336</v>
      </c>
      <c r="G476" s="38">
        <f t="shared" si="29"/>
        <v>224</v>
      </c>
      <c r="H476" s="39" t="str">
        <f t="shared" si="30"/>
        <v>Edithvale</v>
      </c>
      <c r="I476" s="37">
        <f t="shared" si="31"/>
        <v>3.5872632003224507</v>
      </c>
      <c r="J476" s="60"/>
      <c r="K476" s="60"/>
      <c r="L476" s="60"/>
      <c r="M476" s="60"/>
    </row>
    <row r="477" spans="2:13" x14ac:dyDescent="0.35">
      <c r="B477" s="41">
        <v>469</v>
      </c>
      <c r="C477" s="42" t="s">
        <v>705</v>
      </c>
      <c r="D477" s="51">
        <f>VLOOKUP($B477,'Suburbs Social H 2021'!$A$5:$PW$5312,'Metro Suburbs'!$Q$4)</f>
        <v>8.8435374149659864</v>
      </c>
      <c r="E477" s="62"/>
      <c r="F477" s="37">
        <f t="shared" si="28"/>
        <v>8.8904374149659873</v>
      </c>
      <c r="G477" s="38">
        <f t="shared" si="29"/>
        <v>148</v>
      </c>
      <c r="H477" s="39" t="str">
        <f t="shared" si="30"/>
        <v>Avondale Heights</v>
      </c>
      <c r="I477" s="37">
        <f t="shared" si="31"/>
        <v>3.5424187725631766</v>
      </c>
      <c r="J477" s="60"/>
      <c r="K477" s="60"/>
      <c r="L477" s="60"/>
      <c r="M477" s="60"/>
    </row>
    <row r="478" spans="2:13" x14ac:dyDescent="0.35">
      <c r="B478" s="41">
        <v>470</v>
      </c>
      <c r="C478" s="42" t="s">
        <v>496</v>
      </c>
      <c r="D478" s="51">
        <f>VLOOKUP($B478,'Suburbs Social H 2021'!$A$5:$PW$5312,'Metro Suburbs'!$Q$4)</f>
        <v>5.1128093158660839</v>
      </c>
      <c r="E478" s="62"/>
      <c r="F478" s="37">
        <f t="shared" si="28"/>
        <v>5.1598093158660836</v>
      </c>
      <c r="G478" s="38">
        <f t="shared" si="29"/>
        <v>360</v>
      </c>
      <c r="H478" s="39" t="str">
        <f t="shared" si="30"/>
        <v>Croydon North</v>
      </c>
      <c r="I478" s="37">
        <f t="shared" si="31"/>
        <v>3.5186488388458828</v>
      </c>
      <c r="J478" s="60"/>
      <c r="K478" s="60"/>
      <c r="L478" s="60"/>
      <c r="M478" s="60"/>
    </row>
    <row r="479" spans="2:13" x14ac:dyDescent="0.35">
      <c r="B479" s="41">
        <v>471</v>
      </c>
      <c r="C479" s="42" t="s">
        <v>706</v>
      </c>
      <c r="D479" s="51">
        <f>VLOOKUP($B479,'Suburbs Social H 2021'!$A$5:$PW$5312,'Metro Suburbs'!$Q$4)</f>
        <v>6.5359477124183014</v>
      </c>
      <c r="E479" s="62"/>
      <c r="F479" s="37">
        <f t="shared" si="28"/>
        <v>6.5830477124183018</v>
      </c>
      <c r="G479" s="38">
        <f t="shared" si="29"/>
        <v>270</v>
      </c>
      <c r="H479" s="39" t="str">
        <f t="shared" si="30"/>
        <v>Cairnlea</v>
      </c>
      <c r="I479" s="37">
        <f t="shared" si="31"/>
        <v>3.5094066570188134</v>
      </c>
      <c r="J479" s="60"/>
      <c r="K479" s="60"/>
      <c r="L479" s="60"/>
      <c r="M479" s="60"/>
    </row>
    <row r="480" spans="2:13" x14ac:dyDescent="0.35">
      <c r="B480" s="41">
        <v>472</v>
      </c>
      <c r="C480" s="42" t="s">
        <v>838</v>
      </c>
      <c r="D480" s="51">
        <f>VLOOKUP($B480,'Suburbs Social H 2021'!$A$5:$PW$5312,'Metro Suburbs'!$Q$4)</f>
        <v>4.0056109725685785</v>
      </c>
      <c r="E480" s="62"/>
      <c r="F480" s="37">
        <f t="shared" si="28"/>
        <v>4.0528109725685786</v>
      </c>
      <c r="G480" s="38">
        <f t="shared" si="29"/>
        <v>441</v>
      </c>
      <c r="H480" s="39" t="str">
        <f t="shared" si="30"/>
        <v>Wy Yung</v>
      </c>
      <c r="I480" s="37">
        <f t="shared" si="31"/>
        <v>3.3986928104575163</v>
      </c>
      <c r="J480" s="60"/>
      <c r="K480" s="60"/>
      <c r="L480" s="60"/>
      <c r="M480" s="60"/>
    </row>
    <row r="481" spans="2:13" x14ac:dyDescent="0.35">
      <c r="B481" s="41">
        <v>473</v>
      </c>
      <c r="C481" s="42" t="s">
        <v>839</v>
      </c>
      <c r="D481" s="51">
        <f>VLOOKUP($B481,'Suburbs Social H 2021'!$A$5:$PW$5312,'Metro Suburbs'!$Q$4)</f>
        <v>5.6638246041412907</v>
      </c>
      <c r="E481" s="62"/>
      <c r="F481" s="37">
        <f t="shared" si="28"/>
        <v>5.7111246041412906</v>
      </c>
      <c r="G481" s="38">
        <f t="shared" si="29"/>
        <v>334</v>
      </c>
      <c r="H481" s="39" t="str">
        <f t="shared" si="30"/>
        <v>Canterbury</v>
      </c>
      <c r="I481" s="37">
        <f t="shared" si="31"/>
        <v>3.4396273737011827</v>
      </c>
      <c r="J481" s="60"/>
      <c r="K481" s="60"/>
      <c r="L481" s="60"/>
      <c r="M481" s="60"/>
    </row>
    <row r="482" spans="2:13" x14ac:dyDescent="0.35">
      <c r="B482" s="41">
        <v>474</v>
      </c>
      <c r="C482" s="42" t="s">
        <v>709</v>
      </c>
      <c r="D482" s="51">
        <f>VLOOKUP($B482,'Suburbs Social H 2021'!$A$5:$PW$5312,'Metro Suburbs'!$Q$4)</f>
        <v>7.5117813383600378</v>
      </c>
      <c r="E482" s="62"/>
      <c r="F482" s="37">
        <f t="shared" si="28"/>
        <v>7.5591813383600375</v>
      </c>
      <c r="G482" s="38">
        <f t="shared" si="29"/>
        <v>217</v>
      </c>
      <c r="H482" s="39" t="str">
        <f t="shared" si="30"/>
        <v>Lynbrook</v>
      </c>
      <c r="I482" s="37">
        <f t="shared" si="31"/>
        <v>3.413821815154038</v>
      </c>
      <c r="J482" s="60"/>
      <c r="K482" s="60"/>
      <c r="L482" s="60"/>
      <c r="M482" s="60"/>
    </row>
    <row r="483" spans="2:13" x14ac:dyDescent="0.35">
      <c r="B483" s="41">
        <v>475</v>
      </c>
      <c r="C483" s="42" t="s">
        <v>497</v>
      </c>
      <c r="D483" s="51">
        <f>VLOOKUP($B483,'Suburbs Social H 2021'!$A$5:$PW$5312,'Metro Suburbs'!$Q$4)</f>
        <v>7.2588347659980901</v>
      </c>
      <c r="E483" s="62"/>
      <c r="F483" s="37">
        <f t="shared" si="28"/>
        <v>7.3063347659980904</v>
      </c>
      <c r="G483" s="38">
        <f t="shared" si="29"/>
        <v>226</v>
      </c>
      <c r="H483" s="39" t="str">
        <f t="shared" si="30"/>
        <v>Weir Views</v>
      </c>
      <c r="I483" s="37">
        <f t="shared" si="31"/>
        <v>3.3925686591276252</v>
      </c>
      <c r="J483" s="60"/>
      <c r="K483" s="60"/>
      <c r="L483" s="60"/>
      <c r="M483" s="60"/>
    </row>
    <row r="484" spans="2:13" x14ac:dyDescent="0.35">
      <c r="B484" s="41">
        <v>476</v>
      </c>
      <c r="C484" s="42" t="s">
        <v>498</v>
      </c>
      <c r="D484" s="51">
        <f>VLOOKUP($B484,'Suburbs Social H 2021'!$A$5:$PW$5312,'Metro Suburbs'!$Q$4)</f>
        <v>3.2686520701463113</v>
      </c>
      <c r="E484" s="62"/>
      <c r="F484" s="37">
        <f t="shared" si="28"/>
        <v>3.3162520701463114</v>
      </c>
      <c r="G484" s="38">
        <f t="shared" si="29"/>
        <v>482</v>
      </c>
      <c r="H484" s="39" t="str">
        <f t="shared" si="30"/>
        <v>Templestowe Lower</v>
      </c>
      <c r="I484" s="37">
        <f t="shared" si="31"/>
        <v>3.3725803232887643</v>
      </c>
      <c r="J484" s="60"/>
      <c r="K484" s="60"/>
      <c r="L484" s="60"/>
      <c r="M484" s="60"/>
    </row>
    <row r="485" spans="2:13" x14ac:dyDescent="0.35">
      <c r="B485" s="41">
        <v>477</v>
      </c>
      <c r="C485" s="42" t="s">
        <v>499</v>
      </c>
      <c r="D485" s="51">
        <f>VLOOKUP($B485,'Suburbs Social H 2021'!$A$5:$PW$5312,'Metro Suburbs'!$Q$4)</f>
        <v>5.785123966942149</v>
      </c>
      <c r="E485" s="62"/>
      <c r="F485" s="37">
        <f t="shared" si="28"/>
        <v>5.8328239669421489</v>
      </c>
      <c r="G485" s="38">
        <f t="shared" si="29"/>
        <v>326</v>
      </c>
      <c r="H485" s="39" t="str">
        <f t="shared" si="30"/>
        <v>Chirnside Park</v>
      </c>
      <c r="I485" s="37">
        <f t="shared" si="31"/>
        <v>3.3877349159248267</v>
      </c>
      <c r="J485" s="60"/>
      <c r="K485" s="60"/>
      <c r="L485" s="60"/>
      <c r="M485" s="60"/>
    </row>
    <row r="486" spans="2:13" x14ac:dyDescent="0.35">
      <c r="B486" s="41">
        <v>478</v>
      </c>
      <c r="C486" s="42" t="s">
        <v>500</v>
      </c>
      <c r="D486" s="51">
        <f>VLOOKUP($B486,'Suburbs Social H 2021'!$A$5:$PW$5312,'Metro Suburbs'!$Q$4)</f>
        <v>3.125</v>
      </c>
      <c r="E486" s="62"/>
      <c r="F486" s="37">
        <f t="shared" si="28"/>
        <v>3.1728000000000001</v>
      </c>
      <c r="G486" s="38">
        <f t="shared" si="29"/>
        <v>494</v>
      </c>
      <c r="H486" s="39" t="str">
        <f t="shared" si="30"/>
        <v>Skye</v>
      </c>
      <c r="I486" s="37">
        <f t="shared" si="31"/>
        <v>3.3544539694371975</v>
      </c>
      <c r="J486" s="60"/>
      <c r="K486" s="60"/>
      <c r="L486" s="60"/>
      <c r="M486" s="60"/>
    </row>
    <row r="487" spans="2:13" x14ac:dyDescent="0.35">
      <c r="B487" s="41">
        <v>479</v>
      </c>
      <c r="C487" s="42" t="s">
        <v>501</v>
      </c>
      <c r="D487" s="51">
        <f>VLOOKUP($B487,'Suburbs Social H 2021'!$A$5:$PW$5312,'Metro Suburbs'!$Q$4)</f>
        <v>3.199365415124273</v>
      </c>
      <c r="E487" s="62"/>
      <c r="F487" s="37">
        <f t="shared" si="28"/>
        <v>3.2472654151242728</v>
      </c>
      <c r="G487" s="38">
        <f t="shared" si="29"/>
        <v>487</v>
      </c>
      <c r="H487" s="39" t="str">
        <f t="shared" si="30"/>
        <v>Wallan</v>
      </c>
      <c r="I487" s="37">
        <f t="shared" si="31"/>
        <v>3.3326390335346803</v>
      </c>
      <c r="J487" s="60"/>
      <c r="K487" s="60"/>
      <c r="L487" s="60"/>
      <c r="M487" s="60"/>
    </row>
    <row r="488" spans="2:13" x14ac:dyDescent="0.35">
      <c r="B488" s="41">
        <v>480</v>
      </c>
      <c r="C488" s="42" t="s">
        <v>502</v>
      </c>
      <c r="D488" s="51">
        <f>VLOOKUP($B488,'Suburbs Social H 2021'!$A$5:$PW$5312,'Metro Suburbs'!$Q$4)</f>
        <v>2.4932115527030363</v>
      </c>
      <c r="E488" s="62"/>
      <c r="F488" s="37">
        <f t="shared" si="28"/>
        <v>2.5412115527030363</v>
      </c>
      <c r="G488" s="38">
        <f t="shared" si="29"/>
        <v>519</v>
      </c>
      <c r="H488" s="39" t="str">
        <f t="shared" si="30"/>
        <v>Eltham</v>
      </c>
      <c r="I488" s="37">
        <f t="shared" si="31"/>
        <v>3.3419807721654204</v>
      </c>
      <c r="J488" s="60"/>
      <c r="K488" s="60"/>
      <c r="L488" s="60"/>
      <c r="M488" s="60"/>
    </row>
    <row r="489" spans="2:13" x14ac:dyDescent="0.35">
      <c r="B489" s="41">
        <v>481</v>
      </c>
      <c r="C489" s="42" t="s">
        <v>503</v>
      </c>
      <c r="D489" s="51">
        <f>VLOOKUP($B489,'Suburbs Social H 2021'!$A$5:$PW$5312,'Metro Suburbs'!$Q$4)</f>
        <v>2.9605263157894735</v>
      </c>
      <c r="E489" s="62"/>
      <c r="F489" s="37">
        <f t="shared" si="28"/>
        <v>3.0086263157894733</v>
      </c>
      <c r="G489" s="38">
        <f t="shared" si="29"/>
        <v>499</v>
      </c>
      <c r="H489" s="39" t="str">
        <f t="shared" si="30"/>
        <v>Strathmore</v>
      </c>
      <c r="I489" s="37">
        <f t="shared" si="31"/>
        <v>3.297420829252367</v>
      </c>
      <c r="J489" s="60"/>
      <c r="K489" s="60"/>
      <c r="L489" s="60"/>
      <c r="M489" s="60"/>
    </row>
    <row r="490" spans="2:13" x14ac:dyDescent="0.35">
      <c r="B490" s="41">
        <v>482</v>
      </c>
      <c r="C490" s="42" t="s">
        <v>710</v>
      </c>
      <c r="D490" s="51">
        <f>VLOOKUP($B490,'Suburbs Social H 2021'!$A$5:$PW$5312,'Metro Suburbs'!$Q$4)</f>
        <v>8.2547169811320753</v>
      </c>
      <c r="E490" s="62"/>
      <c r="F490" s="37">
        <f t="shared" si="28"/>
        <v>8.3029169811320749</v>
      </c>
      <c r="G490" s="38">
        <f t="shared" si="29"/>
        <v>179</v>
      </c>
      <c r="H490" s="39" t="str">
        <f t="shared" si="30"/>
        <v>Truganina</v>
      </c>
      <c r="I490" s="37">
        <f t="shared" si="31"/>
        <v>3.2686520701463113</v>
      </c>
      <c r="J490" s="60"/>
      <c r="K490" s="60"/>
      <c r="L490" s="60"/>
      <c r="M490" s="60"/>
    </row>
    <row r="491" spans="2:13" x14ac:dyDescent="0.35">
      <c r="B491" s="41">
        <v>483</v>
      </c>
      <c r="C491" s="42" t="s">
        <v>504</v>
      </c>
      <c r="D491" s="51">
        <f>VLOOKUP($B491,'Suburbs Social H 2021'!$A$5:$PW$5312,'Metro Suburbs'!$Q$4)</f>
        <v>3.3326390335346803</v>
      </c>
      <c r="E491" s="62"/>
      <c r="F491" s="37">
        <f t="shared" si="28"/>
        <v>3.3809390335346801</v>
      </c>
      <c r="G491" s="38">
        <f t="shared" si="29"/>
        <v>479</v>
      </c>
      <c r="H491" s="39" t="str">
        <f t="shared" si="30"/>
        <v>Frankston South</v>
      </c>
      <c r="I491" s="37">
        <f t="shared" si="31"/>
        <v>3.2806265701196984</v>
      </c>
      <c r="J491" s="60"/>
      <c r="K491" s="60"/>
      <c r="L491" s="60"/>
      <c r="M491" s="60"/>
    </row>
    <row r="492" spans="2:13" x14ac:dyDescent="0.35">
      <c r="B492" s="41">
        <v>484</v>
      </c>
      <c r="C492" s="42" t="s">
        <v>711</v>
      </c>
      <c r="D492" s="51">
        <f>VLOOKUP($B492,'Suburbs Social H 2021'!$A$5:$PW$5312,'Metro Suburbs'!$Q$4)</f>
        <v>4.4117647058823533</v>
      </c>
      <c r="E492" s="62"/>
      <c r="F492" s="37">
        <f t="shared" si="28"/>
        <v>4.4601647058823533</v>
      </c>
      <c r="G492" s="38">
        <f t="shared" si="29"/>
        <v>410</v>
      </c>
      <c r="H492" s="39" t="str">
        <f t="shared" si="30"/>
        <v>Tarneit</v>
      </c>
      <c r="I492" s="37">
        <f t="shared" si="31"/>
        <v>3.2384690873405302</v>
      </c>
      <c r="J492" s="60"/>
      <c r="K492" s="60"/>
      <c r="L492" s="60"/>
      <c r="M492" s="60"/>
    </row>
    <row r="493" spans="2:13" x14ac:dyDescent="0.35">
      <c r="B493" s="41">
        <v>485</v>
      </c>
      <c r="C493" s="42" t="s">
        <v>160</v>
      </c>
      <c r="D493" s="51">
        <f>VLOOKUP($B493,'Suburbs Social H 2021'!$A$5:$PW$5312,'Metro Suburbs'!$Q$4)</f>
        <v>10.117035110533159</v>
      </c>
      <c r="E493" s="62"/>
      <c r="F493" s="37">
        <f t="shared" si="28"/>
        <v>10.16553511053316</v>
      </c>
      <c r="G493" s="38">
        <f t="shared" si="29"/>
        <v>105</v>
      </c>
      <c r="H493" s="39" t="str">
        <f t="shared" si="30"/>
        <v>Beaconsfield</v>
      </c>
      <c r="I493" s="37">
        <f t="shared" si="31"/>
        <v>3.2622333751568382</v>
      </c>
      <c r="J493" s="60"/>
      <c r="K493" s="60"/>
      <c r="L493" s="60"/>
      <c r="M493" s="60"/>
    </row>
    <row r="494" spans="2:13" x14ac:dyDescent="0.35">
      <c r="B494" s="41">
        <v>486</v>
      </c>
      <c r="C494" s="42" t="s">
        <v>505</v>
      </c>
      <c r="D494" s="51">
        <f>VLOOKUP($B494,'Suburbs Social H 2021'!$A$5:$PW$5312,'Metro Suburbs'!$Q$4)</f>
        <v>4.0585084466419445</v>
      </c>
      <c r="E494" s="62"/>
      <c r="F494" s="37">
        <f t="shared" si="28"/>
        <v>4.107108446641945</v>
      </c>
      <c r="G494" s="38">
        <f t="shared" si="29"/>
        <v>437</v>
      </c>
      <c r="H494" s="39" t="str">
        <f t="shared" si="30"/>
        <v>Caroline Springs</v>
      </c>
      <c r="I494" s="37">
        <f t="shared" si="31"/>
        <v>3.2544378698224854</v>
      </c>
      <c r="J494" s="60"/>
      <c r="K494" s="60"/>
      <c r="L494" s="60"/>
      <c r="M494" s="60"/>
    </row>
    <row r="495" spans="2:13" x14ac:dyDescent="0.35">
      <c r="B495" s="41">
        <v>487</v>
      </c>
      <c r="C495" s="42" t="s">
        <v>506</v>
      </c>
      <c r="D495" s="51">
        <f>VLOOKUP($B495,'Suburbs Social H 2021'!$A$5:$PW$5312,'Metro Suburbs'!$Q$4)</f>
        <v>4.0027797081306469</v>
      </c>
      <c r="E495" s="62"/>
      <c r="F495" s="37">
        <f t="shared" si="28"/>
        <v>4.0514797081306471</v>
      </c>
      <c r="G495" s="38">
        <f t="shared" si="29"/>
        <v>442</v>
      </c>
      <c r="H495" s="39" t="str">
        <f t="shared" si="30"/>
        <v>Vermont</v>
      </c>
      <c r="I495" s="37">
        <f t="shared" si="31"/>
        <v>3.199365415124273</v>
      </c>
      <c r="J495" s="60"/>
      <c r="K495" s="60"/>
      <c r="L495" s="60"/>
      <c r="M495" s="60"/>
    </row>
    <row r="496" spans="2:13" x14ac:dyDescent="0.35">
      <c r="B496" s="41">
        <v>488</v>
      </c>
      <c r="C496" s="42" t="s">
        <v>713</v>
      </c>
      <c r="D496" s="51">
        <f>VLOOKUP($B496,'Suburbs Social H 2021'!$A$5:$PW$5312,'Metro Suburbs'!$Q$4)</f>
        <v>8.7824351297405201</v>
      </c>
      <c r="E496" s="62"/>
      <c r="F496" s="37">
        <f t="shared" si="28"/>
        <v>8.8312351297405201</v>
      </c>
      <c r="G496" s="38">
        <f t="shared" si="29"/>
        <v>153</v>
      </c>
      <c r="H496" s="39" t="str">
        <f t="shared" si="30"/>
        <v>Montrose</v>
      </c>
      <c r="I496" s="37">
        <f t="shared" si="31"/>
        <v>3.2118055555555554</v>
      </c>
      <c r="J496" s="60"/>
      <c r="K496" s="60"/>
      <c r="L496" s="60"/>
      <c r="M496" s="60"/>
    </row>
    <row r="497" spans="2:13" x14ac:dyDescent="0.35">
      <c r="B497" s="41">
        <v>489</v>
      </c>
      <c r="C497" s="42" t="s">
        <v>714</v>
      </c>
      <c r="D497" s="51">
        <f>VLOOKUP($B497,'Suburbs Social H 2021'!$A$5:$PW$5312,'Metro Suburbs'!$Q$4)</f>
        <v>6.8513314599223873</v>
      </c>
      <c r="E497" s="62"/>
      <c r="F497" s="37">
        <f t="shared" si="28"/>
        <v>6.9002314599223871</v>
      </c>
      <c r="G497" s="38">
        <f t="shared" si="29"/>
        <v>257</v>
      </c>
      <c r="H497" s="39" t="str">
        <f t="shared" si="30"/>
        <v>Patterson Lakes</v>
      </c>
      <c r="I497" s="37">
        <f t="shared" si="31"/>
        <v>3.1992084432717678</v>
      </c>
      <c r="J497" s="60"/>
      <c r="K497" s="60"/>
      <c r="L497" s="60"/>
      <c r="M497" s="60"/>
    </row>
    <row r="498" spans="2:13" x14ac:dyDescent="0.35">
      <c r="B498" s="41">
        <v>490</v>
      </c>
      <c r="C498" s="42" t="s">
        <v>507</v>
      </c>
      <c r="D498" s="51">
        <f>VLOOKUP($B498,'Suburbs Social H 2021'!$A$5:$PW$5312,'Metro Suburbs'!$Q$4)</f>
        <v>3.0454042081949058</v>
      </c>
      <c r="E498" s="62"/>
      <c r="F498" s="37">
        <f t="shared" si="28"/>
        <v>3.0944042081949057</v>
      </c>
      <c r="G498" s="38">
        <f t="shared" si="29"/>
        <v>495</v>
      </c>
      <c r="H498" s="39" t="str">
        <f t="shared" si="30"/>
        <v>Kialla</v>
      </c>
      <c r="I498" s="37">
        <f t="shared" si="31"/>
        <v>3.2053539978865802</v>
      </c>
      <c r="J498" s="60"/>
      <c r="K498" s="60"/>
      <c r="L498" s="60"/>
      <c r="M498" s="60"/>
    </row>
    <row r="499" spans="2:13" x14ac:dyDescent="0.35">
      <c r="B499" s="41">
        <v>491</v>
      </c>
      <c r="C499" s="42" t="s">
        <v>508</v>
      </c>
      <c r="D499" s="51">
        <f>VLOOKUP($B499,'Suburbs Social H 2021'!$A$5:$PW$5312,'Metro Suburbs'!$Q$4)</f>
        <v>4.0155440414507773</v>
      </c>
      <c r="E499" s="62"/>
      <c r="F499" s="37">
        <f t="shared" si="28"/>
        <v>4.0646440414507774</v>
      </c>
      <c r="G499" s="38">
        <f t="shared" si="29"/>
        <v>439</v>
      </c>
      <c r="H499" s="39" t="str">
        <f t="shared" si="30"/>
        <v>Ascot</v>
      </c>
      <c r="I499" s="37">
        <f t="shared" si="31"/>
        <v>3.2295271049596308</v>
      </c>
      <c r="J499" s="60"/>
      <c r="K499" s="60"/>
      <c r="L499" s="60"/>
      <c r="M499" s="60"/>
    </row>
    <row r="500" spans="2:13" x14ac:dyDescent="0.35">
      <c r="B500" s="41">
        <v>492</v>
      </c>
      <c r="C500" s="42" t="s">
        <v>149</v>
      </c>
      <c r="D500" s="51">
        <f>VLOOKUP($B500,'Suburbs Social H 2021'!$A$5:$PW$5312,'Metro Suburbs'!$Q$4)</f>
        <v>10.146543485186365</v>
      </c>
      <c r="E500" s="62"/>
      <c r="F500" s="37">
        <f t="shared" si="28"/>
        <v>10.195743485186366</v>
      </c>
      <c r="G500" s="38">
        <f t="shared" si="29"/>
        <v>104</v>
      </c>
      <c r="H500" s="39" t="str">
        <f t="shared" si="30"/>
        <v>Maddingley</v>
      </c>
      <c r="I500" s="37">
        <f t="shared" si="31"/>
        <v>3.1953902566788894</v>
      </c>
      <c r="J500" s="60"/>
      <c r="K500" s="60"/>
      <c r="L500" s="60"/>
      <c r="M500" s="60"/>
    </row>
    <row r="501" spans="2:13" x14ac:dyDescent="0.35">
      <c r="B501" s="41">
        <v>493</v>
      </c>
      <c r="C501" s="42" t="s">
        <v>509</v>
      </c>
      <c r="D501" s="51">
        <f>VLOOKUP($B501,'Suburbs Social H 2021'!$A$5:$PW$5312,'Metro Suburbs'!$Q$4)</f>
        <v>8.8011417697431025</v>
      </c>
      <c r="E501" s="62"/>
      <c r="F501" s="37">
        <f t="shared" si="28"/>
        <v>8.850441769743103</v>
      </c>
      <c r="G501" s="38">
        <f t="shared" si="29"/>
        <v>151</v>
      </c>
      <c r="H501" s="39" t="str">
        <f t="shared" si="30"/>
        <v>Watsonia North</v>
      </c>
      <c r="I501" s="37">
        <f t="shared" si="31"/>
        <v>3.1501831501831501</v>
      </c>
      <c r="J501" s="60"/>
      <c r="K501" s="60"/>
      <c r="L501" s="60"/>
      <c r="M501" s="60"/>
    </row>
    <row r="502" spans="2:13" x14ac:dyDescent="0.35">
      <c r="B502" s="41">
        <v>494</v>
      </c>
      <c r="C502" s="42" t="s">
        <v>510</v>
      </c>
      <c r="D502" s="51">
        <f>VLOOKUP($B502,'Suburbs Social H 2021'!$A$5:$PW$5312,'Metro Suburbs'!$Q$4)</f>
        <v>3.1501831501831501</v>
      </c>
      <c r="E502" s="62"/>
      <c r="F502" s="37">
        <f t="shared" si="28"/>
        <v>3.19958315018315</v>
      </c>
      <c r="G502" s="38">
        <f t="shared" si="29"/>
        <v>493</v>
      </c>
      <c r="H502" s="39" t="str">
        <f t="shared" si="30"/>
        <v>Upwey</v>
      </c>
      <c r="I502" s="37">
        <f t="shared" si="31"/>
        <v>3.125</v>
      </c>
      <c r="J502" s="60"/>
      <c r="K502" s="60"/>
      <c r="L502" s="60"/>
      <c r="M502" s="60"/>
    </row>
    <row r="503" spans="2:13" x14ac:dyDescent="0.35">
      <c r="B503" s="41">
        <v>495</v>
      </c>
      <c r="C503" s="42" t="s">
        <v>715</v>
      </c>
      <c r="D503" s="51">
        <f>VLOOKUP($B503,'Suburbs Social H 2021'!$A$5:$PW$5312,'Metro Suburbs'!$Q$4)</f>
        <v>3.8819875776397512</v>
      </c>
      <c r="E503" s="62"/>
      <c r="F503" s="37">
        <f t="shared" si="28"/>
        <v>3.9314875776397513</v>
      </c>
      <c r="G503" s="38">
        <f t="shared" si="29"/>
        <v>449</v>
      </c>
      <c r="H503" s="39" t="str">
        <f t="shared" si="30"/>
        <v>Warrandyte</v>
      </c>
      <c r="I503" s="37">
        <f t="shared" si="31"/>
        <v>3.0454042081949058</v>
      </c>
      <c r="J503" s="60"/>
      <c r="K503" s="60"/>
      <c r="L503" s="60"/>
      <c r="M503" s="60"/>
    </row>
    <row r="504" spans="2:13" x14ac:dyDescent="0.35">
      <c r="B504" s="41">
        <v>496</v>
      </c>
      <c r="C504" s="42" t="s">
        <v>840</v>
      </c>
      <c r="D504" s="51">
        <f>VLOOKUP($B504,'Suburbs Social H 2021'!$A$5:$PW$5312,'Metro Suburbs'!$Q$4)</f>
        <v>7.7108433734939767</v>
      </c>
      <c r="E504" s="62"/>
      <c r="F504" s="37">
        <f t="shared" si="28"/>
        <v>7.7604433734939766</v>
      </c>
      <c r="G504" s="38">
        <f t="shared" si="29"/>
        <v>209</v>
      </c>
      <c r="H504" s="39" t="str">
        <f t="shared" si="30"/>
        <v>Lovely Banks</v>
      </c>
      <c r="I504" s="37">
        <f t="shared" si="31"/>
        <v>3.0634573304157549</v>
      </c>
      <c r="J504" s="60"/>
      <c r="K504" s="60"/>
      <c r="L504" s="60"/>
      <c r="M504" s="60"/>
    </row>
    <row r="505" spans="2:13" x14ac:dyDescent="0.35">
      <c r="B505" s="41">
        <v>497</v>
      </c>
      <c r="C505" s="42" t="s">
        <v>717</v>
      </c>
      <c r="D505" s="51">
        <f>VLOOKUP($B505,'Suburbs Social H 2021'!$A$5:$PW$5312,'Metro Suburbs'!$Q$4)</f>
        <v>3.3925686591276252</v>
      </c>
      <c r="E505" s="62"/>
      <c r="F505" s="37">
        <f t="shared" si="28"/>
        <v>3.4422686591276253</v>
      </c>
      <c r="G505" s="38">
        <f t="shared" si="29"/>
        <v>475</v>
      </c>
      <c r="H505" s="39" t="str">
        <f t="shared" si="30"/>
        <v>Bittern</v>
      </c>
      <c r="I505" s="37">
        <f t="shared" si="31"/>
        <v>3.0644152595372107</v>
      </c>
      <c r="J505" s="60"/>
      <c r="K505" s="60"/>
      <c r="L505" s="60"/>
      <c r="M505" s="60"/>
    </row>
    <row r="506" spans="2:13" x14ac:dyDescent="0.35">
      <c r="B506" s="41">
        <v>498</v>
      </c>
      <c r="C506" s="42" t="s">
        <v>718</v>
      </c>
      <c r="D506" s="51">
        <f>VLOOKUP($B506,'Suburbs Social H 2021'!$A$5:$PW$5312,'Metro Suburbs'!$Q$4)</f>
        <v>14.530109489051096</v>
      </c>
      <c r="E506" s="62"/>
      <c r="F506" s="37">
        <f t="shared" si="28"/>
        <v>14.579909489051095</v>
      </c>
      <c r="G506" s="38">
        <f t="shared" si="29"/>
        <v>25</v>
      </c>
      <c r="H506" s="39" t="str">
        <f t="shared" si="30"/>
        <v>St Helena</v>
      </c>
      <c r="I506" s="37">
        <f t="shared" si="31"/>
        <v>3.0181086519114686</v>
      </c>
      <c r="J506" s="60"/>
      <c r="K506" s="60"/>
      <c r="L506" s="60"/>
      <c r="M506" s="60"/>
    </row>
    <row r="507" spans="2:13" x14ac:dyDescent="0.35">
      <c r="B507" s="41">
        <v>499</v>
      </c>
      <c r="C507" s="42" t="s">
        <v>511</v>
      </c>
      <c r="D507" s="51">
        <f>VLOOKUP($B507,'Suburbs Social H 2021'!$A$5:$PW$5312,'Metro Suburbs'!$Q$4)</f>
        <v>6.6467855709124279</v>
      </c>
      <c r="E507" s="62"/>
      <c r="F507" s="37">
        <f t="shared" si="28"/>
        <v>6.696685570912428</v>
      </c>
      <c r="G507" s="38">
        <f t="shared" si="29"/>
        <v>264</v>
      </c>
      <c r="H507" s="39" t="str">
        <f t="shared" si="30"/>
        <v>Viewbank</v>
      </c>
      <c r="I507" s="37">
        <f t="shared" si="31"/>
        <v>2.9605263157894735</v>
      </c>
      <c r="J507" s="60"/>
      <c r="K507" s="60"/>
      <c r="L507" s="60"/>
      <c r="M507" s="60"/>
    </row>
    <row r="508" spans="2:13" x14ac:dyDescent="0.35">
      <c r="B508" s="41">
        <v>500</v>
      </c>
      <c r="C508" s="42" t="s">
        <v>719</v>
      </c>
      <c r="D508" s="51">
        <f>VLOOKUP($B508,'Suburbs Social H 2021'!$A$5:$PW$5312,'Metro Suburbs'!$Q$4)</f>
        <v>15.032679738562091</v>
      </c>
      <c r="E508" s="62"/>
      <c r="F508" s="37">
        <f t="shared" si="28"/>
        <v>15.082679738562092</v>
      </c>
      <c r="G508" s="38">
        <f t="shared" si="29"/>
        <v>24</v>
      </c>
      <c r="H508" s="39" t="str">
        <f t="shared" si="30"/>
        <v>Rowville</v>
      </c>
      <c r="I508" s="37">
        <f t="shared" si="31"/>
        <v>2.9419583517944172</v>
      </c>
      <c r="J508" s="60"/>
      <c r="K508" s="60"/>
      <c r="L508" s="60"/>
      <c r="M508" s="60"/>
    </row>
    <row r="509" spans="2:13" x14ac:dyDescent="0.35">
      <c r="B509" s="41">
        <v>501</v>
      </c>
      <c r="C509" s="42" t="s">
        <v>512</v>
      </c>
      <c r="D509" s="51">
        <f>VLOOKUP($B509,'Suburbs Social H 2021'!$A$5:$PW$5312,'Metro Suburbs'!$Q$4)</f>
        <v>8.2306338028169019</v>
      </c>
      <c r="E509" s="62"/>
      <c r="F509" s="37">
        <f t="shared" si="28"/>
        <v>8.2807338028169024</v>
      </c>
      <c r="G509" s="38">
        <f t="shared" si="29"/>
        <v>182</v>
      </c>
      <c r="H509" s="39" t="str">
        <f t="shared" si="30"/>
        <v>Donvale</v>
      </c>
      <c r="I509" s="37">
        <f t="shared" si="31"/>
        <v>2.9528943051324119</v>
      </c>
      <c r="J509" s="60"/>
      <c r="K509" s="60"/>
      <c r="L509" s="60"/>
      <c r="M509" s="60"/>
    </row>
    <row r="510" spans="2:13" x14ac:dyDescent="0.35">
      <c r="B510" s="41">
        <v>502</v>
      </c>
      <c r="C510" s="42" t="s">
        <v>513</v>
      </c>
      <c r="D510" s="51">
        <f>VLOOKUP($B510,'Suburbs Social H 2021'!$A$5:$PW$5312,'Metro Suburbs'!$Q$4)</f>
        <v>8.1500646830530403</v>
      </c>
      <c r="E510" s="62"/>
      <c r="F510" s="37">
        <f t="shared" si="28"/>
        <v>8.2002646830530406</v>
      </c>
      <c r="G510" s="38">
        <f t="shared" si="29"/>
        <v>190</v>
      </c>
      <c r="H510" s="39" t="str">
        <f t="shared" si="30"/>
        <v>Berwick</v>
      </c>
      <c r="I510" s="37">
        <f t="shared" si="31"/>
        <v>2.9053931360087164</v>
      </c>
      <c r="J510" s="60"/>
      <c r="K510" s="60"/>
      <c r="L510" s="60"/>
      <c r="M510" s="60"/>
    </row>
    <row r="511" spans="2:13" x14ac:dyDescent="0.35">
      <c r="B511" s="41">
        <v>503</v>
      </c>
      <c r="C511" s="42" t="s">
        <v>720</v>
      </c>
      <c r="D511" s="51">
        <f>VLOOKUP($B511,'Suburbs Social H 2021'!$A$5:$PW$5312,'Metro Suburbs'!$Q$4)</f>
        <v>10.733646548608601</v>
      </c>
      <c r="E511" s="62"/>
      <c r="F511" s="37">
        <f t="shared" si="28"/>
        <v>10.783946548608601</v>
      </c>
      <c r="G511" s="38">
        <f t="shared" si="29"/>
        <v>91</v>
      </c>
      <c r="H511" s="39" t="str">
        <f t="shared" si="30"/>
        <v>Romsey</v>
      </c>
      <c r="I511" s="37">
        <f t="shared" si="31"/>
        <v>2.8140703517587942</v>
      </c>
      <c r="J511" s="60"/>
      <c r="K511" s="60"/>
      <c r="L511" s="60"/>
      <c r="M511" s="60"/>
    </row>
    <row r="512" spans="2:13" x14ac:dyDescent="0.35">
      <c r="B512" s="41">
        <v>504</v>
      </c>
      <c r="C512" s="42" t="s">
        <v>514</v>
      </c>
      <c r="D512" s="51">
        <f>VLOOKUP($B512,'Suburbs Social H 2021'!$A$5:$PW$5312,'Metro Suburbs'!$Q$4)</f>
        <v>10.112829084830755</v>
      </c>
      <c r="E512" s="62"/>
      <c r="F512" s="37">
        <f t="shared" si="28"/>
        <v>10.163229084830755</v>
      </c>
      <c r="G512" s="38">
        <f t="shared" si="29"/>
        <v>106</v>
      </c>
      <c r="H512" s="39" t="str">
        <f t="shared" si="30"/>
        <v>South Morang</v>
      </c>
      <c r="I512" s="37">
        <f t="shared" si="31"/>
        <v>2.7732257657884785</v>
      </c>
      <c r="J512" s="60"/>
      <c r="K512" s="60"/>
      <c r="L512" s="60"/>
      <c r="M512" s="60"/>
    </row>
    <row r="513" spans="2:13" x14ac:dyDescent="0.35">
      <c r="B513" s="41">
        <v>505</v>
      </c>
      <c r="C513" s="42" t="s">
        <v>515</v>
      </c>
      <c r="D513" s="51">
        <f>VLOOKUP($B513,'Suburbs Social H 2021'!$A$5:$PW$5312,'Metro Suburbs'!$Q$4)</f>
        <v>2.4566273421235256</v>
      </c>
      <c r="E513" s="62"/>
      <c r="F513" s="37">
        <f t="shared" si="28"/>
        <v>2.5071273421235256</v>
      </c>
      <c r="G513" s="38">
        <f t="shared" si="29"/>
        <v>520</v>
      </c>
      <c r="H513" s="39" t="str">
        <f t="shared" si="30"/>
        <v>Mickleham</v>
      </c>
      <c r="I513" s="37">
        <f t="shared" si="31"/>
        <v>2.7632109721661959</v>
      </c>
      <c r="J513" s="60"/>
      <c r="K513" s="60"/>
      <c r="L513" s="60"/>
      <c r="M513" s="60"/>
    </row>
    <row r="514" spans="2:13" x14ac:dyDescent="0.35">
      <c r="B514" s="41">
        <v>506</v>
      </c>
      <c r="C514" s="42" t="s">
        <v>841</v>
      </c>
      <c r="D514" s="51">
        <f>VLOOKUP($B514,'Suburbs Social H 2021'!$A$5:$PW$5312,'Metro Suburbs'!$Q$4)</f>
        <v>9.9184782608695645</v>
      </c>
      <c r="E514" s="62"/>
      <c r="F514" s="37">
        <f t="shared" si="28"/>
        <v>9.9690782608695638</v>
      </c>
      <c r="G514" s="38">
        <f t="shared" si="29"/>
        <v>116</v>
      </c>
      <c r="H514" s="39" t="str">
        <f t="shared" si="30"/>
        <v>Officer</v>
      </c>
      <c r="I514" s="37">
        <f t="shared" si="31"/>
        <v>2.7522935779816518</v>
      </c>
      <c r="J514" s="60"/>
      <c r="K514" s="60"/>
      <c r="L514" s="60"/>
      <c r="M514" s="60"/>
    </row>
    <row r="515" spans="2:13" x14ac:dyDescent="0.35">
      <c r="B515" s="41">
        <v>507</v>
      </c>
      <c r="C515" s="42" t="s">
        <v>722</v>
      </c>
      <c r="D515" s="51">
        <f>VLOOKUP($B515,'Suburbs Social H 2021'!$A$5:$PW$5312,'Metro Suburbs'!$Q$4)</f>
        <v>21.214017521902377</v>
      </c>
      <c r="E515" s="62"/>
      <c r="F515" s="37">
        <f t="shared" si="28"/>
        <v>21.264717521902377</v>
      </c>
      <c r="G515" s="38">
        <f t="shared" si="29"/>
        <v>9</v>
      </c>
      <c r="H515" s="39" t="str">
        <f t="shared" si="30"/>
        <v>Mernda</v>
      </c>
      <c r="I515" s="37">
        <f t="shared" si="31"/>
        <v>2.7502012342366511</v>
      </c>
      <c r="J515" s="60"/>
      <c r="K515" s="60"/>
      <c r="L515" s="60"/>
      <c r="M515" s="60"/>
    </row>
    <row r="516" spans="2:13" x14ac:dyDescent="0.35">
      <c r="B516" s="41">
        <v>508</v>
      </c>
      <c r="C516" s="42" t="s">
        <v>151</v>
      </c>
      <c r="D516" s="51">
        <f>VLOOKUP($B516,'Suburbs Social H 2021'!$A$5:$PW$5312,'Metro Suburbs'!$Q$4)</f>
        <v>4.7326076668244204</v>
      </c>
      <c r="E516" s="62"/>
      <c r="F516" s="37">
        <f t="shared" si="28"/>
        <v>4.7834076668244201</v>
      </c>
      <c r="G516" s="38">
        <f t="shared" si="29"/>
        <v>389</v>
      </c>
      <c r="H516" s="39" t="str">
        <f t="shared" si="30"/>
        <v>Diamond Creek</v>
      </c>
      <c r="I516" s="37">
        <f t="shared" si="31"/>
        <v>2.7387300048473096</v>
      </c>
      <c r="J516" s="60"/>
      <c r="K516" s="60"/>
      <c r="L516" s="60"/>
      <c r="M516" s="60"/>
    </row>
    <row r="517" spans="2:13" x14ac:dyDescent="0.35">
      <c r="B517" s="41">
        <v>509</v>
      </c>
      <c r="C517" s="42" t="s">
        <v>842</v>
      </c>
      <c r="D517" s="51">
        <f>VLOOKUP($B517,'Suburbs Social H 2021'!$A$5:$PW$5312,'Metro Suburbs'!$Q$4)</f>
        <v>7.5796411570853168</v>
      </c>
      <c r="E517" s="62"/>
      <c r="F517" s="37">
        <f t="shared" si="28"/>
        <v>7.6305411570853172</v>
      </c>
      <c r="G517" s="38">
        <f t="shared" si="29"/>
        <v>214</v>
      </c>
      <c r="H517" s="39" t="str">
        <f t="shared" si="30"/>
        <v>Manor Lakes</v>
      </c>
      <c r="I517" s="37">
        <f t="shared" si="31"/>
        <v>2.7078774617067833</v>
      </c>
      <c r="J517" s="60"/>
      <c r="K517" s="60"/>
      <c r="L517" s="60"/>
      <c r="M517" s="60"/>
    </row>
    <row r="518" spans="2:13" x14ac:dyDescent="0.35">
      <c r="B518" s="41">
        <v>510</v>
      </c>
      <c r="C518" s="42" t="s">
        <v>517</v>
      </c>
      <c r="D518" s="51">
        <f>VLOOKUP($B518,'Suburbs Social H 2021'!$A$5:$PW$5312,'Metro Suburbs'!$Q$4)</f>
        <v>8.7155963302752291</v>
      </c>
      <c r="E518" s="62"/>
      <c r="F518" s="37">
        <f t="shared" si="28"/>
        <v>8.7665963302752292</v>
      </c>
      <c r="G518" s="38">
        <f t="shared" si="29"/>
        <v>155</v>
      </c>
      <c r="H518" s="39" t="str">
        <f t="shared" si="30"/>
        <v>Wollert</v>
      </c>
      <c r="I518" s="37">
        <f t="shared" si="31"/>
        <v>2.6860660324566314</v>
      </c>
      <c r="J518" s="60"/>
      <c r="K518" s="60"/>
      <c r="L518" s="60"/>
      <c r="M518" s="60"/>
    </row>
    <row r="519" spans="2:13" x14ac:dyDescent="0.35">
      <c r="B519" s="41">
        <v>511</v>
      </c>
      <c r="C519" s="42" t="s">
        <v>723</v>
      </c>
      <c r="D519" s="51">
        <f>VLOOKUP($B519,'Suburbs Social H 2021'!$A$5:$PW$5312,'Metro Suburbs'!$Q$4)</f>
        <v>8.3686440677966107</v>
      </c>
      <c r="E519" s="62"/>
      <c r="F519" s="37">
        <f t="shared" si="28"/>
        <v>8.4197440677966107</v>
      </c>
      <c r="G519" s="38">
        <f t="shared" si="29"/>
        <v>172</v>
      </c>
      <c r="H519" s="39" t="str">
        <f t="shared" si="30"/>
        <v>Ringwood North</v>
      </c>
      <c r="I519" s="37">
        <f t="shared" si="31"/>
        <v>2.6780459093584463</v>
      </c>
      <c r="J519" s="60"/>
      <c r="K519" s="60"/>
      <c r="L519" s="60"/>
      <c r="M519" s="60"/>
    </row>
    <row r="520" spans="2:13" x14ac:dyDescent="0.35">
      <c r="B520" s="41">
        <v>512</v>
      </c>
      <c r="C520" s="42" t="s">
        <v>843</v>
      </c>
      <c r="D520" s="51">
        <f>VLOOKUP($B520,'Suburbs Social H 2021'!$A$5:$PW$5312,'Metro Suburbs'!$Q$4)</f>
        <v>13.294314381270903</v>
      </c>
      <c r="E520" s="62"/>
      <c r="F520" s="37">
        <f t="shared" si="28"/>
        <v>13.345514381270903</v>
      </c>
      <c r="G520" s="38">
        <f t="shared" si="29"/>
        <v>41</v>
      </c>
      <c r="H520" s="39" t="str">
        <f t="shared" si="30"/>
        <v>Burnside Heights</v>
      </c>
      <c r="I520" s="37">
        <f t="shared" si="31"/>
        <v>2.7042915931804821</v>
      </c>
      <c r="J520" s="60"/>
      <c r="K520" s="60"/>
      <c r="L520" s="60"/>
      <c r="M520" s="60"/>
    </row>
    <row r="521" spans="2:13" x14ac:dyDescent="0.35">
      <c r="B521" s="41">
        <v>513</v>
      </c>
      <c r="C521" s="42" t="s">
        <v>152</v>
      </c>
      <c r="D521" s="51">
        <f>VLOOKUP($B521,'Suburbs Social H 2021'!$A$5:$PW$5312,'Metro Suburbs'!$Q$4)</f>
        <v>11.17297698589458</v>
      </c>
      <c r="E521" s="62"/>
      <c r="F521" s="37">
        <f t="shared" si="28"/>
        <v>11.22427698589458</v>
      </c>
      <c r="G521" s="38">
        <f t="shared" si="29"/>
        <v>78</v>
      </c>
      <c r="H521" s="39" t="str">
        <f t="shared" si="30"/>
        <v>Templestowe</v>
      </c>
      <c r="I521" s="37">
        <f t="shared" si="31"/>
        <v>2.6445698166431595</v>
      </c>
      <c r="J521" s="60"/>
      <c r="K521" s="60"/>
      <c r="L521" s="60"/>
      <c r="M521" s="60"/>
    </row>
    <row r="522" spans="2:13" x14ac:dyDescent="0.35">
      <c r="B522" s="41">
        <v>514</v>
      </c>
      <c r="C522" s="42" t="s">
        <v>519</v>
      </c>
      <c r="D522" s="51">
        <f>VLOOKUP($B522,'Suburbs Social H 2021'!$A$5:$PW$5312,'Metro Suburbs'!$Q$4)</f>
        <v>2.6860660324566314</v>
      </c>
      <c r="E522" s="62"/>
      <c r="F522" s="37">
        <f t="shared" ref="F522:F536" si="32">D522+0.0001*B522</f>
        <v>2.7374660324566316</v>
      </c>
      <c r="G522" s="38">
        <f t="shared" ref="G522:G536" si="33">RANK(F522,F$9:F$536)</f>
        <v>510</v>
      </c>
      <c r="H522" s="39" t="str">
        <f t="shared" ref="H522:H536" si="34">VLOOKUP(MATCH(B522,$G$9:$G$532,0),$B$9:$D$536,2)</f>
        <v>Lake Gardens</v>
      </c>
      <c r="I522" s="37">
        <f t="shared" ref="I522:I536" si="35">VLOOKUP(MATCH(B522,$G$9:$G$5327,0),$B$9:$D$536,3)</f>
        <v>2.5675675675675675</v>
      </c>
      <c r="J522" s="60"/>
      <c r="K522" s="60"/>
      <c r="L522" s="60"/>
      <c r="M522" s="60"/>
    </row>
    <row r="523" spans="2:13" x14ac:dyDescent="0.35">
      <c r="B523" s="41">
        <v>515</v>
      </c>
      <c r="C523" s="42" t="s">
        <v>724</v>
      </c>
      <c r="D523" s="51">
        <f>VLOOKUP($B523,'Suburbs Social H 2021'!$A$5:$PW$5312,'Metro Suburbs'!$Q$4)</f>
        <v>11.206159110350727</v>
      </c>
      <c r="E523" s="62"/>
      <c r="F523" s="37">
        <f t="shared" si="32"/>
        <v>11.257659110350728</v>
      </c>
      <c r="G523" s="38">
        <f t="shared" si="33"/>
        <v>76</v>
      </c>
      <c r="H523" s="39" t="str">
        <f t="shared" si="34"/>
        <v>Mount Martha</v>
      </c>
      <c r="I523" s="37">
        <f t="shared" si="35"/>
        <v>2.5480427046263343</v>
      </c>
      <c r="J523" s="60"/>
      <c r="K523" s="60"/>
      <c r="L523" s="60"/>
      <c r="M523" s="60"/>
    </row>
    <row r="524" spans="2:13" x14ac:dyDescent="0.35">
      <c r="B524" s="41">
        <v>516</v>
      </c>
      <c r="C524" s="42" t="s">
        <v>844</v>
      </c>
      <c r="D524" s="51">
        <f>VLOOKUP($B524,'Suburbs Social H 2021'!$A$5:$PW$5312,'Metro Suburbs'!$Q$4)</f>
        <v>5.110384300899427</v>
      </c>
      <c r="E524" s="62"/>
      <c r="F524" s="37">
        <f t="shared" si="32"/>
        <v>5.1619843008994266</v>
      </c>
      <c r="G524" s="38">
        <f t="shared" si="33"/>
        <v>359</v>
      </c>
      <c r="H524" s="39" t="str">
        <f t="shared" si="34"/>
        <v>Cranbourne East</v>
      </c>
      <c r="I524" s="37">
        <f t="shared" si="35"/>
        <v>2.5655483507189172</v>
      </c>
      <c r="J524" s="60"/>
      <c r="K524" s="60"/>
      <c r="L524" s="60"/>
      <c r="M524" s="60"/>
    </row>
    <row r="525" spans="2:13" x14ac:dyDescent="0.35">
      <c r="B525" s="41">
        <v>517</v>
      </c>
      <c r="C525" s="42" t="s">
        <v>726</v>
      </c>
      <c r="D525" s="51">
        <f>VLOOKUP($B525,'Suburbs Social H 2021'!$A$5:$PW$5312,'Metro Suburbs'!$Q$4)</f>
        <v>9.2909535452322736</v>
      </c>
      <c r="E525" s="62"/>
      <c r="F525" s="37">
        <f t="shared" si="32"/>
        <v>9.3426535452322739</v>
      </c>
      <c r="G525" s="38">
        <f t="shared" si="33"/>
        <v>134</v>
      </c>
      <c r="H525" s="39" t="str">
        <f t="shared" si="34"/>
        <v>Cockatoo</v>
      </c>
      <c r="I525" s="37">
        <f t="shared" si="35"/>
        <v>2.547770700636943</v>
      </c>
      <c r="J525" s="60"/>
      <c r="K525" s="60"/>
      <c r="L525" s="60"/>
      <c r="M525" s="60"/>
    </row>
    <row r="526" spans="2:13" x14ac:dyDescent="0.35">
      <c r="B526" s="41">
        <v>518</v>
      </c>
      <c r="C526" s="42" t="s">
        <v>727</v>
      </c>
      <c r="D526" s="51">
        <f>VLOOKUP($B526,'Suburbs Social H 2021'!$A$5:$PW$5312,'Metro Suburbs'!$Q$4)</f>
        <v>3.3986928104575163</v>
      </c>
      <c r="E526" s="62"/>
      <c r="F526" s="37">
        <f t="shared" si="32"/>
        <v>3.4504928104575163</v>
      </c>
      <c r="G526" s="38">
        <f t="shared" si="33"/>
        <v>472</v>
      </c>
      <c r="H526" s="39" t="str">
        <f t="shared" si="34"/>
        <v>Emerald</v>
      </c>
      <c r="I526" s="37">
        <f t="shared" si="35"/>
        <v>2.5360517155643958</v>
      </c>
      <c r="J526" s="60"/>
      <c r="K526" s="60"/>
      <c r="L526" s="60"/>
      <c r="M526" s="60"/>
    </row>
    <row r="527" spans="2:13" x14ac:dyDescent="0.35">
      <c r="B527" s="41">
        <v>519</v>
      </c>
      <c r="C527" s="42" t="s">
        <v>520</v>
      </c>
      <c r="D527" s="51">
        <f>VLOOKUP($B527,'Suburbs Social H 2021'!$A$5:$PW$5312,'Metro Suburbs'!$Q$4)</f>
        <v>4.1995970866263752</v>
      </c>
      <c r="E527" s="62"/>
      <c r="F527" s="37">
        <f t="shared" si="32"/>
        <v>4.251497086626375</v>
      </c>
      <c r="G527" s="38">
        <f t="shared" si="33"/>
        <v>423</v>
      </c>
      <c r="H527" s="39" t="str">
        <f t="shared" si="34"/>
        <v>Vermont South</v>
      </c>
      <c r="I527" s="37">
        <f t="shared" si="35"/>
        <v>2.4932115527030363</v>
      </c>
      <c r="J527" s="60"/>
      <c r="K527" s="60"/>
      <c r="L527" s="60"/>
      <c r="M527" s="60"/>
    </row>
    <row r="528" spans="2:13" x14ac:dyDescent="0.35">
      <c r="B528" s="41">
        <v>520</v>
      </c>
      <c r="C528" s="42" t="s">
        <v>728</v>
      </c>
      <c r="D528" s="51">
        <f>VLOOKUP($B528,'Suburbs Social H 2021'!$A$5:$PW$5312,'Metro Suburbs'!$Q$4)</f>
        <v>6.1497326203208562</v>
      </c>
      <c r="E528" s="62"/>
      <c r="F528" s="37">
        <f t="shared" si="32"/>
        <v>6.2017326203208558</v>
      </c>
      <c r="G528" s="38">
        <f t="shared" si="33"/>
        <v>300</v>
      </c>
      <c r="H528" s="39" t="str">
        <f t="shared" si="34"/>
        <v>Wheelers Hill</v>
      </c>
      <c r="I528" s="37">
        <f t="shared" si="35"/>
        <v>2.4566273421235256</v>
      </c>
      <c r="J528" s="60"/>
      <c r="K528" s="60"/>
      <c r="L528" s="60"/>
      <c r="M528" s="60"/>
    </row>
    <row r="529" spans="2:13" x14ac:dyDescent="0.35">
      <c r="B529" s="41">
        <v>521</v>
      </c>
      <c r="C529" s="42" t="s">
        <v>521</v>
      </c>
      <c r="D529" s="51">
        <f>VLOOKUP($B529,'Suburbs Social H 2021'!$A$5:$PW$5312,'Metro Suburbs'!$Q$4)</f>
        <v>4.334600760456274</v>
      </c>
      <c r="E529" s="62"/>
      <c r="F529" s="37">
        <f t="shared" si="32"/>
        <v>4.3867007604562742</v>
      </c>
      <c r="G529" s="38">
        <f t="shared" si="33"/>
        <v>413</v>
      </c>
      <c r="H529" s="39" t="str">
        <f t="shared" si="34"/>
        <v>Doreen</v>
      </c>
      <c r="I529" s="37">
        <f t="shared" si="35"/>
        <v>2.3932804050166836</v>
      </c>
      <c r="J529" s="60"/>
      <c r="K529" s="60"/>
      <c r="L529" s="60"/>
      <c r="M529" s="60"/>
    </row>
    <row r="530" spans="2:13" x14ac:dyDescent="0.35">
      <c r="B530" s="41">
        <v>522</v>
      </c>
      <c r="C530" s="42" t="s">
        <v>729</v>
      </c>
      <c r="D530" s="51">
        <f>VLOOKUP($B530,'Suburbs Social H 2021'!$A$5:$PW$5312,'Metro Suburbs'!$Q$4)</f>
        <v>5.8721934369602762</v>
      </c>
      <c r="E530" s="62"/>
      <c r="F530" s="37">
        <f t="shared" si="32"/>
        <v>5.9243934369602762</v>
      </c>
      <c r="G530" s="38">
        <f t="shared" si="33"/>
        <v>320</v>
      </c>
      <c r="H530" s="39" t="str">
        <f t="shared" si="34"/>
        <v>Point Cook</v>
      </c>
      <c r="I530" s="37">
        <f t="shared" si="35"/>
        <v>2.3644088977755562</v>
      </c>
      <c r="J530" s="60"/>
      <c r="K530" s="60"/>
      <c r="L530" s="60"/>
      <c r="M530" s="60"/>
    </row>
    <row r="531" spans="2:13" x14ac:dyDescent="0.35">
      <c r="B531" s="41">
        <v>523</v>
      </c>
      <c r="C531" s="42" t="s">
        <v>522</v>
      </c>
      <c r="D531" s="51">
        <f>VLOOKUP($B531,'Suburbs Social H 2021'!$A$5:$PW$5312,'Metro Suburbs'!$Q$4)</f>
        <v>4.1586073500967116</v>
      </c>
      <c r="E531" s="62"/>
      <c r="F531" s="37">
        <f t="shared" si="32"/>
        <v>4.2109073500967114</v>
      </c>
      <c r="G531" s="38">
        <f t="shared" si="33"/>
        <v>426</v>
      </c>
      <c r="H531" s="39" t="str">
        <f t="shared" si="34"/>
        <v>Aspendale Gardens</v>
      </c>
      <c r="I531" s="37">
        <f t="shared" si="35"/>
        <v>2.3831775700934581</v>
      </c>
      <c r="J531" s="60"/>
      <c r="K531" s="60"/>
      <c r="L531" s="60"/>
      <c r="M531" s="60"/>
    </row>
    <row r="532" spans="2:13" x14ac:dyDescent="0.35">
      <c r="B532" s="41">
        <v>524</v>
      </c>
      <c r="C532" s="42" t="s">
        <v>730</v>
      </c>
      <c r="D532" s="51">
        <f>VLOOKUP($B532,'Suburbs Social H 2021'!$A$5:$PW$5312,'Metro Suburbs'!$Q$4)</f>
        <v>6.4085447263017361</v>
      </c>
      <c r="E532" s="62"/>
      <c r="F532" s="37">
        <f t="shared" si="32"/>
        <v>6.4609447263017366</v>
      </c>
      <c r="G532" s="38">
        <f t="shared" si="33"/>
        <v>283</v>
      </c>
      <c r="H532" s="39" t="str">
        <f t="shared" si="34"/>
        <v>Beaumaris</v>
      </c>
      <c r="I532" s="37">
        <f t="shared" si="35"/>
        <v>2.294224189977863</v>
      </c>
      <c r="J532" s="60"/>
      <c r="K532" s="60"/>
      <c r="L532" s="60"/>
      <c r="M532" s="60"/>
    </row>
    <row r="533" spans="2:13" x14ac:dyDescent="0.35">
      <c r="B533" s="41">
        <v>525</v>
      </c>
      <c r="C533" s="42" t="s">
        <v>731</v>
      </c>
      <c r="D533" s="51">
        <f>VLOOKUP($B533,'Suburbs Social H 2021'!$A$5:$PW$5312,'Metro Suburbs'!$Q$4)</f>
        <v>8.9519650655021827</v>
      </c>
      <c r="E533" s="62"/>
      <c r="F533" s="37">
        <f t="shared" si="32"/>
        <v>9.004465065502183</v>
      </c>
      <c r="G533" s="38">
        <f t="shared" si="33"/>
        <v>144</v>
      </c>
      <c r="H533" s="39" t="str">
        <f t="shared" si="34"/>
        <v>Baranduda</v>
      </c>
      <c r="I533" s="37">
        <f t="shared" si="35"/>
        <v>2.1</v>
      </c>
      <c r="J533" s="60"/>
      <c r="K533" s="60"/>
      <c r="L533" s="60"/>
      <c r="M533" s="60"/>
    </row>
    <row r="534" spans="2:13" x14ac:dyDescent="0.35">
      <c r="B534" s="41">
        <v>526</v>
      </c>
      <c r="C534" s="42" t="s">
        <v>523</v>
      </c>
      <c r="D534" s="51">
        <f>VLOOKUP($B534,'Suburbs Social H 2021'!$A$5:$PW$5312,'Metro Suburbs'!$Q$4)</f>
        <v>6.4297520661157028</v>
      </c>
      <c r="E534" s="62"/>
      <c r="F534" s="37">
        <f t="shared" si="32"/>
        <v>6.4823520661157028</v>
      </c>
      <c r="G534" s="38">
        <f t="shared" si="33"/>
        <v>279</v>
      </c>
      <c r="H534" s="39" t="str">
        <f t="shared" si="34"/>
        <v>Clyde North</v>
      </c>
      <c r="I534" s="37">
        <f t="shared" si="35"/>
        <v>2.0170423902491641</v>
      </c>
      <c r="J534" s="60"/>
      <c r="K534" s="60"/>
      <c r="L534" s="60"/>
      <c r="M534" s="60"/>
    </row>
    <row r="535" spans="2:13" x14ac:dyDescent="0.35">
      <c r="B535" s="41">
        <v>527</v>
      </c>
      <c r="C535" s="42" t="s">
        <v>845</v>
      </c>
      <c r="D535" s="51">
        <f>VLOOKUP($B535,'Suburbs Social H 2021'!$A$5:$PW$5312,'Metro Suburbs'!$Q$4)</f>
        <v>7.6945162216480041</v>
      </c>
      <c r="E535" s="62"/>
      <c r="F535" s="37">
        <f t="shared" si="32"/>
        <v>7.7472162216480038</v>
      </c>
      <c r="G535" s="38">
        <f t="shared" si="33"/>
        <v>211</v>
      </c>
      <c r="H535" s="39" t="str">
        <f t="shared" si="34"/>
        <v>Lysterfield</v>
      </c>
      <c r="I535" s="37">
        <f t="shared" si="35"/>
        <v>1.948368241597662</v>
      </c>
    </row>
    <row r="536" spans="2:13" x14ac:dyDescent="0.35">
      <c r="B536" s="41">
        <v>528</v>
      </c>
      <c r="C536" s="42" t="s">
        <v>733</v>
      </c>
      <c r="D536" s="51">
        <f>VLOOKUP($B536,'Suburbs Social H 2021'!$A$5:$PW$5312,'Metro Suburbs'!$Q$4)</f>
        <v>5.851755526657997</v>
      </c>
      <c r="E536" s="62"/>
      <c r="F536" s="37">
        <f t="shared" si="32"/>
        <v>5.9045555266579974</v>
      </c>
      <c r="G536" s="38">
        <f t="shared" si="33"/>
        <v>321</v>
      </c>
      <c r="H536" s="39" t="str">
        <f t="shared" si="34"/>
        <v>Taylors Hill</v>
      </c>
      <c r="I536" s="37">
        <f t="shared" si="35"/>
        <v>1.8518518518518516</v>
      </c>
    </row>
    <row r="537" spans="2:13" x14ac:dyDescent="0.35">
      <c r="B537" s="41"/>
      <c r="C537"/>
      <c r="D537"/>
      <c r="E537" s="62"/>
      <c r="F537" s="37"/>
      <c r="G537" s="38"/>
      <c r="H537" s="38"/>
      <c r="I537" s="37"/>
    </row>
    <row r="538" spans="2:13" x14ac:dyDescent="0.35">
      <c r="B538" s="41"/>
    </row>
    <row r="539" spans="2:13" x14ac:dyDescent="0.35">
      <c r="B539" s="41"/>
    </row>
    <row r="540" spans="2:13" x14ac:dyDescent="0.35">
      <c r="B540" s="41"/>
    </row>
  </sheetData>
  <sheetProtection sheet="1" objects="1" scenarios="1"/>
  <mergeCells count="3">
    <mergeCell ref="C2:P2"/>
    <mergeCell ref="R16:R35"/>
    <mergeCell ref="C1:Q1"/>
  </mergeCells>
  <pageMargins left="1.1811023622047245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69850</xdr:rowOff>
                  </from>
                  <to>
                    <xdr:col>4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85"/>
  <sheetViews>
    <sheetView topLeftCell="A3" workbookViewId="0">
      <selection activeCell="N3" sqref="N1:O1048576"/>
    </sheetView>
  </sheetViews>
  <sheetFormatPr defaultRowHeight="12.5" x14ac:dyDescent="0.25"/>
  <cols>
    <col min="2" max="2" width="18.36328125" customWidth="1"/>
    <col min="3" max="15" width="16" customWidth="1"/>
  </cols>
  <sheetData>
    <row r="5" spans="2:15" ht="31.5" x14ac:dyDescent="0.25">
      <c r="B5" s="14"/>
      <c r="C5" s="20" t="s">
        <v>104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25</v>
      </c>
      <c r="N5" s="20" t="s">
        <v>116</v>
      </c>
      <c r="O5" s="20" t="s">
        <v>117</v>
      </c>
    </row>
    <row r="6" spans="2:15" x14ac:dyDescent="0.25">
      <c r="B6" s="13" t="s">
        <v>26</v>
      </c>
      <c r="C6" s="15">
        <v>468</v>
      </c>
      <c r="D6" s="15">
        <v>102</v>
      </c>
      <c r="E6" s="15">
        <v>114</v>
      </c>
      <c r="F6" s="15">
        <v>313</v>
      </c>
      <c r="G6" s="15">
        <v>40</v>
      </c>
      <c r="H6" s="15">
        <v>14</v>
      </c>
      <c r="I6" s="15">
        <v>61</v>
      </c>
      <c r="J6" s="15">
        <v>10</v>
      </c>
      <c r="K6" s="15">
        <v>59</v>
      </c>
      <c r="L6" s="15">
        <v>5525</v>
      </c>
      <c r="M6" s="15">
        <v>6697</v>
      </c>
      <c r="N6" s="15">
        <f>SUM(D6,J6)</f>
        <v>112</v>
      </c>
      <c r="O6" s="15">
        <v>6697</v>
      </c>
    </row>
    <row r="7" spans="2:15" x14ac:dyDescent="0.25">
      <c r="B7" s="13" t="s">
        <v>27</v>
      </c>
      <c r="C7" s="15">
        <v>274</v>
      </c>
      <c r="D7" s="15">
        <v>170</v>
      </c>
      <c r="E7" s="15">
        <v>81</v>
      </c>
      <c r="F7" s="15">
        <v>203</v>
      </c>
      <c r="G7" s="15">
        <v>5</v>
      </c>
      <c r="H7" s="15">
        <v>9</v>
      </c>
      <c r="I7" s="15">
        <v>48</v>
      </c>
      <c r="J7" s="15">
        <v>16</v>
      </c>
      <c r="K7" s="15">
        <v>64</v>
      </c>
      <c r="L7" s="15">
        <v>4259</v>
      </c>
      <c r="M7" s="15">
        <v>5129</v>
      </c>
      <c r="N7" s="15">
        <f t="shared" ref="N7:N70" si="0">SUM(D7,J7)</f>
        <v>186</v>
      </c>
      <c r="O7" s="15">
        <v>5129</v>
      </c>
    </row>
    <row r="8" spans="2:15" x14ac:dyDescent="0.25">
      <c r="B8" s="13" t="s">
        <v>28</v>
      </c>
      <c r="C8" s="15">
        <v>4897</v>
      </c>
      <c r="D8" s="15">
        <v>1571</v>
      </c>
      <c r="E8" s="15">
        <v>607</v>
      </c>
      <c r="F8" s="15">
        <v>1118</v>
      </c>
      <c r="G8" s="15">
        <v>26</v>
      </c>
      <c r="H8" s="15">
        <v>29</v>
      </c>
      <c r="I8" s="15">
        <v>155</v>
      </c>
      <c r="J8" s="15">
        <v>225</v>
      </c>
      <c r="K8" s="15">
        <v>205</v>
      </c>
      <c r="L8" s="15">
        <v>27406</v>
      </c>
      <c r="M8" s="15">
        <v>36247</v>
      </c>
      <c r="N8" s="15">
        <f t="shared" si="0"/>
        <v>1796</v>
      </c>
      <c r="O8" s="15">
        <v>36247</v>
      </c>
    </row>
    <row r="9" spans="2:15" x14ac:dyDescent="0.25">
      <c r="B9" s="13" t="s">
        <v>29</v>
      </c>
      <c r="C9" s="15">
        <v>5167</v>
      </c>
      <c r="D9" s="15">
        <v>1709</v>
      </c>
      <c r="E9" s="15">
        <v>574</v>
      </c>
      <c r="F9" s="15">
        <v>1144</v>
      </c>
      <c r="G9" s="15">
        <v>8</v>
      </c>
      <c r="H9" s="15">
        <v>210</v>
      </c>
      <c r="I9" s="15">
        <v>95</v>
      </c>
      <c r="J9" s="15">
        <v>173</v>
      </c>
      <c r="K9" s="15">
        <v>236</v>
      </c>
      <c r="L9" s="15">
        <v>36963</v>
      </c>
      <c r="M9" s="15">
        <v>46283</v>
      </c>
      <c r="N9" s="15">
        <f t="shared" si="0"/>
        <v>1882</v>
      </c>
      <c r="O9" s="15">
        <v>46283</v>
      </c>
    </row>
    <row r="10" spans="2:15" x14ac:dyDescent="0.25">
      <c r="B10" s="13" t="s">
        <v>30</v>
      </c>
      <c r="C10" s="15">
        <v>1136</v>
      </c>
      <c r="D10" s="15">
        <v>234</v>
      </c>
      <c r="E10" s="15">
        <v>211</v>
      </c>
      <c r="F10" s="15">
        <v>473</v>
      </c>
      <c r="G10" s="15">
        <v>57</v>
      </c>
      <c r="H10" s="15">
        <v>8</v>
      </c>
      <c r="I10" s="15">
        <v>67</v>
      </c>
      <c r="J10" s="15">
        <v>37</v>
      </c>
      <c r="K10" s="15">
        <v>121</v>
      </c>
      <c r="L10" s="15">
        <v>19186</v>
      </c>
      <c r="M10" s="15">
        <v>21522</v>
      </c>
      <c r="N10" s="15">
        <f t="shared" si="0"/>
        <v>271</v>
      </c>
      <c r="O10" s="15">
        <v>21522</v>
      </c>
    </row>
    <row r="11" spans="2:15" x14ac:dyDescent="0.25">
      <c r="B11" s="13" t="s">
        <v>31</v>
      </c>
      <c r="C11" s="15">
        <v>1122</v>
      </c>
      <c r="D11" s="15">
        <v>318</v>
      </c>
      <c r="E11" s="15">
        <v>273</v>
      </c>
      <c r="F11" s="15">
        <v>572</v>
      </c>
      <c r="G11" s="15">
        <v>50</v>
      </c>
      <c r="H11" s="15">
        <v>14</v>
      </c>
      <c r="I11" s="15">
        <v>99</v>
      </c>
      <c r="J11" s="15">
        <v>38</v>
      </c>
      <c r="K11" s="15">
        <v>137</v>
      </c>
      <c r="L11" s="15">
        <v>13217</v>
      </c>
      <c r="M11" s="15">
        <v>15843</v>
      </c>
      <c r="N11" s="15">
        <f t="shared" si="0"/>
        <v>356</v>
      </c>
      <c r="O11" s="15">
        <v>15843</v>
      </c>
    </row>
    <row r="12" spans="2:15" x14ac:dyDescent="0.25">
      <c r="B12" s="13" t="s">
        <v>32</v>
      </c>
      <c r="C12" s="15">
        <v>3940</v>
      </c>
      <c r="D12" s="15">
        <v>925</v>
      </c>
      <c r="E12" s="15">
        <v>408</v>
      </c>
      <c r="F12" s="15">
        <v>1045</v>
      </c>
      <c r="G12" s="15">
        <v>0</v>
      </c>
      <c r="H12" s="15">
        <v>20</v>
      </c>
      <c r="I12" s="15">
        <v>93</v>
      </c>
      <c r="J12" s="15">
        <v>124</v>
      </c>
      <c r="K12" s="15">
        <v>188</v>
      </c>
      <c r="L12" s="15">
        <v>30122</v>
      </c>
      <c r="M12" s="15">
        <v>36862</v>
      </c>
      <c r="N12" s="15">
        <f t="shared" si="0"/>
        <v>1049</v>
      </c>
      <c r="O12" s="15">
        <v>36862</v>
      </c>
    </row>
    <row r="13" spans="2:15" x14ac:dyDescent="0.25">
      <c r="B13" s="13" t="s">
        <v>33</v>
      </c>
      <c r="C13" s="15">
        <v>591</v>
      </c>
      <c r="D13" s="15">
        <v>270</v>
      </c>
      <c r="E13" s="15">
        <v>84</v>
      </c>
      <c r="F13" s="15">
        <v>217</v>
      </c>
      <c r="G13" s="15">
        <v>13</v>
      </c>
      <c r="H13" s="15">
        <v>3</v>
      </c>
      <c r="I13" s="15">
        <v>23</v>
      </c>
      <c r="J13" s="15">
        <v>15</v>
      </c>
      <c r="K13" s="15">
        <v>57</v>
      </c>
      <c r="L13" s="15">
        <v>4951</v>
      </c>
      <c r="M13" s="15">
        <v>6222</v>
      </c>
      <c r="N13" s="15">
        <f t="shared" si="0"/>
        <v>285</v>
      </c>
      <c r="O13" s="15">
        <v>6222</v>
      </c>
    </row>
    <row r="14" spans="2:15" x14ac:dyDescent="0.25">
      <c r="B14" s="13" t="s">
        <v>34</v>
      </c>
      <c r="C14" s="15">
        <v>10300</v>
      </c>
      <c r="D14" s="15">
        <v>581</v>
      </c>
      <c r="E14" s="15">
        <v>859</v>
      </c>
      <c r="F14" s="15">
        <v>2301</v>
      </c>
      <c r="G14" s="15">
        <v>3</v>
      </c>
      <c r="H14" s="15">
        <v>28</v>
      </c>
      <c r="I14" s="15">
        <v>178</v>
      </c>
      <c r="J14" s="15">
        <v>367</v>
      </c>
      <c r="K14" s="15">
        <v>401</v>
      </c>
      <c r="L14" s="15">
        <v>48067</v>
      </c>
      <c r="M14" s="15">
        <v>63090</v>
      </c>
      <c r="N14" s="15">
        <f t="shared" si="0"/>
        <v>948</v>
      </c>
      <c r="O14" s="15">
        <v>63090</v>
      </c>
    </row>
    <row r="15" spans="2:15" x14ac:dyDescent="0.25">
      <c r="B15" s="13" t="s">
        <v>35</v>
      </c>
      <c r="C15" s="15">
        <v>5429</v>
      </c>
      <c r="D15" s="15">
        <v>1233</v>
      </c>
      <c r="E15" s="15">
        <v>746</v>
      </c>
      <c r="F15" s="15">
        <v>2289</v>
      </c>
      <c r="G15" s="15">
        <v>36</v>
      </c>
      <c r="H15" s="15">
        <v>18</v>
      </c>
      <c r="I15" s="15">
        <v>570</v>
      </c>
      <c r="J15" s="15">
        <v>137</v>
      </c>
      <c r="K15" s="15">
        <v>345</v>
      </c>
      <c r="L15" s="15">
        <v>49280</v>
      </c>
      <c r="M15" s="15">
        <v>60073</v>
      </c>
      <c r="N15" s="15">
        <f t="shared" si="0"/>
        <v>1370</v>
      </c>
      <c r="O15" s="15">
        <v>60073</v>
      </c>
    </row>
    <row r="16" spans="2:15" x14ac:dyDescent="0.25">
      <c r="B16" s="13" t="s">
        <v>36</v>
      </c>
      <c r="C16" s="15">
        <v>29</v>
      </c>
      <c r="D16" s="15">
        <v>83</v>
      </c>
      <c r="E16" s="15">
        <v>51</v>
      </c>
      <c r="F16" s="15">
        <v>164</v>
      </c>
      <c r="G16" s="15">
        <v>0</v>
      </c>
      <c r="H16" s="15">
        <v>31</v>
      </c>
      <c r="I16" s="15">
        <v>32</v>
      </c>
      <c r="J16" s="15">
        <v>3</v>
      </c>
      <c r="K16" s="15">
        <v>39</v>
      </c>
      <c r="L16" s="15">
        <v>2874</v>
      </c>
      <c r="M16" s="15">
        <v>3315</v>
      </c>
      <c r="N16" s="15">
        <f t="shared" si="0"/>
        <v>86</v>
      </c>
      <c r="O16" s="15">
        <v>3315</v>
      </c>
    </row>
    <row r="17" spans="2:15" x14ac:dyDescent="0.25">
      <c r="B17" s="13" t="s">
        <v>37</v>
      </c>
      <c r="C17" s="15">
        <v>1215</v>
      </c>
      <c r="D17" s="15">
        <v>626</v>
      </c>
      <c r="E17" s="15">
        <v>239</v>
      </c>
      <c r="F17" s="15">
        <v>614</v>
      </c>
      <c r="G17" s="15">
        <v>57</v>
      </c>
      <c r="H17" s="15">
        <v>25</v>
      </c>
      <c r="I17" s="15">
        <v>179</v>
      </c>
      <c r="J17" s="15">
        <v>72</v>
      </c>
      <c r="K17" s="15">
        <v>187</v>
      </c>
      <c r="L17" s="15">
        <v>12433</v>
      </c>
      <c r="M17" s="15">
        <v>15644</v>
      </c>
      <c r="N17" s="15">
        <f t="shared" si="0"/>
        <v>698</v>
      </c>
      <c r="O17" s="15">
        <v>15644</v>
      </c>
    </row>
    <row r="18" spans="2:15" x14ac:dyDescent="0.25">
      <c r="B18" s="13" t="s">
        <v>38</v>
      </c>
      <c r="C18" s="15">
        <v>1918</v>
      </c>
      <c r="D18" s="15">
        <v>257</v>
      </c>
      <c r="E18" s="15">
        <v>296</v>
      </c>
      <c r="F18" s="15">
        <v>554</v>
      </c>
      <c r="G18" s="15">
        <v>50</v>
      </c>
      <c r="H18" s="15">
        <v>3</v>
      </c>
      <c r="I18" s="15">
        <v>120</v>
      </c>
      <c r="J18" s="15">
        <v>48</v>
      </c>
      <c r="K18" s="15">
        <v>134</v>
      </c>
      <c r="L18" s="15">
        <v>17662</v>
      </c>
      <c r="M18" s="15">
        <v>21045</v>
      </c>
      <c r="N18" s="15">
        <f t="shared" si="0"/>
        <v>305</v>
      </c>
      <c r="O18" s="15">
        <v>21045</v>
      </c>
    </row>
    <row r="19" spans="2:15" x14ac:dyDescent="0.25">
      <c r="B19" s="13" t="s">
        <v>39</v>
      </c>
      <c r="C19" s="15">
        <v>7586</v>
      </c>
      <c r="D19" s="15">
        <v>1493</v>
      </c>
      <c r="E19" s="15">
        <v>1013</v>
      </c>
      <c r="F19" s="15">
        <v>1730</v>
      </c>
      <c r="G19" s="15">
        <v>85</v>
      </c>
      <c r="H19" s="15">
        <v>13</v>
      </c>
      <c r="I19" s="15">
        <v>227</v>
      </c>
      <c r="J19" s="15">
        <v>92</v>
      </c>
      <c r="K19" s="15">
        <v>266</v>
      </c>
      <c r="L19" s="15">
        <v>62455</v>
      </c>
      <c r="M19" s="15">
        <v>74960</v>
      </c>
      <c r="N19" s="15">
        <f t="shared" si="0"/>
        <v>1585</v>
      </c>
      <c r="O19" s="15">
        <v>74960</v>
      </c>
    </row>
    <row r="20" spans="2:15" x14ac:dyDescent="0.25">
      <c r="B20" s="13" t="s">
        <v>40</v>
      </c>
      <c r="C20" s="15">
        <v>311</v>
      </c>
      <c r="D20" s="15">
        <v>209</v>
      </c>
      <c r="E20" s="15">
        <v>78</v>
      </c>
      <c r="F20" s="15">
        <v>281</v>
      </c>
      <c r="G20" s="15">
        <v>15</v>
      </c>
      <c r="H20" s="15">
        <v>0</v>
      </c>
      <c r="I20" s="15">
        <v>28</v>
      </c>
      <c r="J20" s="15">
        <v>33</v>
      </c>
      <c r="K20" s="15">
        <v>58</v>
      </c>
      <c r="L20" s="15">
        <v>4987</v>
      </c>
      <c r="M20" s="15">
        <v>5998</v>
      </c>
      <c r="N20" s="15">
        <f t="shared" si="0"/>
        <v>242</v>
      </c>
      <c r="O20" s="15">
        <v>5998</v>
      </c>
    </row>
    <row r="21" spans="2:15" x14ac:dyDescent="0.25">
      <c r="B21" s="13" t="s">
        <v>41</v>
      </c>
      <c r="C21" s="15">
        <v>549</v>
      </c>
      <c r="D21" s="15">
        <v>254</v>
      </c>
      <c r="E21" s="15">
        <v>180</v>
      </c>
      <c r="F21" s="15">
        <v>415</v>
      </c>
      <c r="G21" s="15">
        <v>40</v>
      </c>
      <c r="H21" s="15">
        <v>15</v>
      </c>
      <c r="I21" s="15">
        <v>93</v>
      </c>
      <c r="J21" s="15">
        <v>61</v>
      </c>
      <c r="K21" s="15">
        <v>90</v>
      </c>
      <c r="L21" s="15">
        <v>9093</v>
      </c>
      <c r="M21" s="15">
        <v>10792</v>
      </c>
      <c r="N21" s="15">
        <f t="shared" si="0"/>
        <v>315</v>
      </c>
      <c r="O21" s="15">
        <v>10792</v>
      </c>
    </row>
    <row r="22" spans="2:15" x14ac:dyDescent="0.25">
      <c r="B22" s="13" t="s">
        <v>42</v>
      </c>
      <c r="C22" s="15">
        <v>308</v>
      </c>
      <c r="D22" s="15">
        <v>154</v>
      </c>
      <c r="E22" s="15">
        <v>153</v>
      </c>
      <c r="F22" s="15">
        <v>416</v>
      </c>
      <c r="G22" s="15">
        <v>18</v>
      </c>
      <c r="H22" s="15">
        <v>17</v>
      </c>
      <c r="I22" s="15">
        <v>139</v>
      </c>
      <c r="J22" s="15">
        <v>7</v>
      </c>
      <c r="K22" s="15">
        <v>133</v>
      </c>
      <c r="L22" s="15">
        <v>6235</v>
      </c>
      <c r="M22" s="15">
        <v>7584</v>
      </c>
      <c r="N22" s="15">
        <f t="shared" si="0"/>
        <v>161</v>
      </c>
      <c r="O22" s="15">
        <v>7584</v>
      </c>
    </row>
    <row r="23" spans="2:15" x14ac:dyDescent="0.25">
      <c r="B23" s="13" t="s">
        <v>43</v>
      </c>
      <c r="C23" s="15">
        <v>9914</v>
      </c>
      <c r="D23" s="15">
        <v>2508</v>
      </c>
      <c r="E23" s="15">
        <v>682</v>
      </c>
      <c r="F23" s="15">
        <v>2335</v>
      </c>
      <c r="G23" s="15">
        <v>21</v>
      </c>
      <c r="H23" s="15">
        <v>22</v>
      </c>
      <c r="I23" s="15">
        <v>248</v>
      </c>
      <c r="J23" s="15">
        <v>162</v>
      </c>
      <c r="K23" s="15">
        <v>331</v>
      </c>
      <c r="L23" s="15">
        <v>39111</v>
      </c>
      <c r="M23" s="15">
        <v>55342</v>
      </c>
      <c r="N23" s="15">
        <f t="shared" si="0"/>
        <v>2670</v>
      </c>
      <c r="O23" s="15">
        <v>55342</v>
      </c>
    </row>
    <row r="24" spans="2:15" x14ac:dyDescent="0.25">
      <c r="B24" s="13" t="s">
        <v>44</v>
      </c>
      <c r="C24" s="15">
        <v>1375</v>
      </c>
      <c r="D24" s="15">
        <v>556</v>
      </c>
      <c r="E24" s="15">
        <v>271</v>
      </c>
      <c r="F24" s="15">
        <v>759</v>
      </c>
      <c r="G24" s="15">
        <v>125</v>
      </c>
      <c r="H24" s="15">
        <v>48</v>
      </c>
      <c r="I24" s="15">
        <v>131</v>
      </c>
      <c r="J24" s="15">
        <v>139</v>
      </c>
      <c r="K24" s="15">
        <v>180</v>
      </c>
      <c r="L24" s="15">
        <v>17402</v>
      </c>
      <c r="M24" s="15">
        <v>20997</v>
      </c>
      <c r="N24" s="15">
        <f t="shared" si="0"/>
        <v>695</v>
      </c>
      <c r="O24" s="15">
        <v>20997</v>
      </c>
    </row>
    <row r="25" spans="2:15" x14ac:dyDescent="0.25">
      <c r="B25" s="13" t="s">
        <v>45</v>
      </c>
      <c r="C25" s="15">
        <v>6476</v>
      </c>
      <c r="D25" s="15">
        <v>1242</v>
      </c>
      <c r="E25" s="15">
        <v>776</v>
      </c>
      <c r="F25" s="15">
        <v>1513</v>
      </c>
      <c r="G25" s="15">
        <v>226</v>
      </c>
      <c r="H25" s="15">
        <v>26</v>
      </c>
      <c r="I25" s="15">
        <v>156</v>
      </c>
      <c r="J25" s="15">
        <v>257</v>
      </c>
      <c r="K25" s="15">
        <v>206</v>
      </c>
      <c r="L25" s="15">
        <v>38131</v>
      </c>
      <c r="M25" s="15">
        <v>49009</v>
      </c>
      <c r="N25" s="15">
        <f t="shared" si="0"/>
        <v>1499</v>
      </c>
      <c r="O25" s="15">
        <v>49009</v>
      </c>
    </row>
    <row r="26" spans="2:15" x14ac:dyDescent="0.25">
      <c r="B26" s="13" t="s">
        <v>46</v>
      </c>
      <c r="C26" s="15">
        <v>277</v>
      </c>
      <c r="D26" s="15">
        <v>140</v>
      </c>
      <c r="E26" s="15">
        <v>104</v>
      </c>
      <c r="F26" s="15">
        <v>215</v>
      </c>
      <c r="G26" s="15">
        <v>14</v>
      </c>
      <c r="H26" s="15">
        <v>12</v>
      </c>
      <c r="I26" s="15">
        <v>86</v>
      </c>
      <c r="J26" s="15">
        <v>12</v>
      </c>
      <c r="K26" s="15">
        <v>87</v>
      </c>
      <c r="L26" s="15">
        <v>4271</v>
      </c>
      <c r="M26" s="15">
        <v>5210</v>
      </c>
      <c r="N26" s="15">
        <f t="shared" si="0"/>
        <v>152</v>
      </c>
      <c r="O26" s="15">
        <v>5210</v>
      </c>
    </row>
    <row r="27" spans="2:15" x14ac:dyDescent="0.25">
      <c r="B27" s="13" t="s">
        <v>47</v>
      </c>
      <c r="C27" s="15">
        <v>9896</v>
      </c>
      <c r="D27" s="15">
        <v>436</v>
      </c>
      <c r="E27" s="15">
        <v>784</v>
      </c>
      <c r="F27" s="15">
        <v>2112</v>
      </c>
      <c r="G27" s="15">
        <v>4</v>
      </c>
      <c r="H27" s="15">
        <v>10</v>
      </c>
      <c r="I27" s="15">
        <v>134</v>
      </c>
      <c r="J27" s="15">
        <v>211</v>
      </c>
      <c r="K27" s="15">
        <v>385</v>
      </c>
      <c r="L27" s="15">
        <v>40451</v>
      </c>
      <c r="M27" s="15">
        <v>54434</v>
      </c>
      <c r="N27" s="15">
        <f t="shared" si="0"/>
        <v>647</v>
      </c>
      <c r="O27" s="15">
        <v>54434</v>
      </c>
    </row>
    <row r="28" spans="2:15" x14ac:dyDescent="0.25">
      <c r="B28" s="13" t="s">
        <v>48</v>
      </c>
      <c r="C28" s="15">
        <v>580</v>
      </c>
      <c r="D28" s="15">
        <v>284</v>
      </c>
      <c r="E28" s="15">
        <v>171</v>
      </c>
      <c r="F28" s="15">
        <v>351</v>
      </c>
      <c r="G28" s="15">
        <v>31</v>
      </c>
      <c r="H28" s="15">
        <v>13</v>
      </c>
      <c r="I28" s="15">
        <v>64</v>
      </c>
      <c r="J28" s="15">
        <v>27</v>
      </c>
      <c r="K28" s="15">
        <v>93</v>
      </c>
      <c r="L28" s="15">
        <v>7665</v>
      </c>
      <c r="M28" s="15">
        <v>9270</v>
      </c>
      <c r="N28" s="15">
        <f t="shared" si="0"/>
        <v>311</v>
      </c>
      <c r="O28" s="15">
        <v>9270</v>
      </c>
    </row>
    <row r="29" spans="2:15" x14ac:dyDescent="0.25">
      <c r="B29" s="13" t="s">
        <v>49</v>
      </c>
      <c r="C29" s="15">
        <v>128</v>
      </c>
      <c r="D29" s="15">
        <v>0</v>
      </c>
      <c r="E29" s="15">
        <v>62</v>
      </c>
      <c r="F29" s="15">
        <v>143</v>
      </c>
      <c r="G29" s="15">
        <v>0</v>
      </c>
      <c r="H29" s="15">
        <v>6</v>
      </c>
      <c r="I29" s="15">
        <v>41</v>
      </c>
      <c r="J29" s="15">
        <v>3</v>
      </c>
      <c r="K29" s="15">
        <v>48</v>
      </c>
      <c r="L29" s="15">
        <v>5770</v>
      </c>
      <c r="M29" s="15">
        <v>6190</v>
      </c>
      <c r="N29" s="15">
        <f t="shared" si="0"/>
        <v>3</v>
      </c>
      <c r="O29" s="15">
        <v>6190</v>
      </c>
    </row>
    <row r="30" spans="2:15" x14ac:dyDescent="0.25">
      <c r="B30" s="13" t="s">
        <v>50</v>
      </c>
      <c r="C30" s="15">
        <v>4250</v>
      </c>
      <c r="D30" s="15">
        <v>1488</v>
      </c>
      <c r="E30" s="15">
        <v>713</v>
      </c>
      <c r="F30" s="15">
        <v>1727</v>
      </c>
      <c r="G30" s="15">
        <v>96</v>
      </c>
      <c r="H30" s="15">
        <v>37</v>
      </c>
      <c r="I30" s="15">
        <v>211</v>
      </c>
      <c r="J30" s="15">
        <v>306</v>
      </c>
      <c r="K30" s="15">
        <v>226</v>
      </c>
      <c r="L30" s="15">
        <v>30642</v>
      </c>
      <c r="M30" s="15">
        <v>39689</v>
      </c>
      <c r="N30" s="15">
        <f t="shared" si="0"/>
        <v>1794</v>
      </c>
      <c r="O30" s="15">
        <v>39689</v>
      </c>
    </row>
    <row r="31" spans="2:15" x14ac:dyDescent="0.25">
      <c r="B31" s="13" t="s">
        <v>51</v>
      </c>
      <c r="C31" s="15">
        <v>7321</v>
      </c>
      <c r="D31" s="15">
        <v>1716</v>
      </c>
      <c r="E31" s="15">
        <v>667</v>
      </c>
      <c r="F31" s="15">
        <v>1694</v>
      </c>
      <c r="G31" s="15">
        <v>198</v>
      </c>
      <c r="H31" s="15">
        <v>17</v>
      </c>
      <c r="I31" s="15">
        <v>505</v>
      </c>
      <c r="J31" s="15">
        <v>127</v>
      </c>
      <c r="K31" s="15">
        <v>293</v>
      </c>
      <c r="L31" s="15">
        <v>34884</v>
      </c>
      <c r="M31" s="15">
        <v>47430</v>
      </c>
      <c r="N31" s="15">
        <f t="shared" si="0"/>
        <v>1843</v>
      </c>
      <c r="O31" s="15">
        <v>47430</v>
      </c>
    </row>
    <row r="32" spans="2:15" x14ac:dyDescent="0.25">
      <c r="B32" s="13" t="s">
        <v>52</v>
      </c>
      <c r="C32" s="15">
        <v>9072</v>
      </c>
      <c r="D32" s="15">
        <v>2772</v>
      </c>
      <c r="E32" s="15">
        <v>1383</v>
      </c>
      <c r="F32" s="15">
        <v>3219</v>
      </c>
      <c r="G32" s="15">
        <v>147</v>
      </c>
      <c r="H32" s="15">
        <v>52</v>
      </c>
      <c r="I32" s="15">
        <v>417</v>
      </c>
      <c r="J32" s="15">
        <v>527</v>
      </c>
      <c r="K32" s="15">
        <v>501</v>
      </c>
      <c r="L32" s="15">
        <v>70039</v>
      </c>
      <c r="M32" s="15">
        <v>88138</v>
      </c>
      <c r="N32" s="15">
        <f t="shared" si="0"/>
        <v>3299</v>
      </c>
      <c r="O32" s="15">
        <v>88138</v>
      </c>
    </row>
    <row r="33" spans="2:15" x14ac:dyDescent="0.25">
      <c r="B33" s="13" t="s">
        <v>53</v>
      </c>
      <c r="C33" s="15">
        <v>2499</v>
      </c>
      <c r="D33" s="15">
        <v>976</v>
      </c>
      <c r="E33" s="15">
        <v>366</v>
      </c>
      <c r="F33" s="15">
        <v>931</v>
      </c>
      <c r="G33" s="15">
        <v>143</v>
      </c>
      <c r="H33" s="15">
        <v>27</v>
      </c>
      <c r="I33" s="15">
        <v>240</v>
      </c>
      <c r="J33" s="15">
        <v>139</v>
      </c>
      <c r="K33" s="15">
        <v>193</v>
      </c>
      <c r="L33" s="15">
        <v>17723</v>
      </c>
      <c r="M33" s="15">
        <v>23242</v>
      </c>
      <c r="N33" s="15">
        <f t="shared" si="0"/>
        <v>1115</v>
      </c>
      <c r="O33" s="15">
        <v>23242</v>
      </c>
    </row>
    <row r="34" spans="2:15" x14ac:dyDescent="0.25">
      <c r="B34" s="13" t="s">
        <v>54</v>
      </c>
      <c r="C34" s="15">
        <v>339</v>
      </c>
      <c r="D34" s="15">
        <v>120</v>
      </c>
      <c r="E34" s="15">
        <v>95</v>
      </c>
      <c r="F34" s="15">
        <v>292</v>
      </c>
      <c r="G34" s="15">
        <v>5</v>
      </c>
      <c r="H34" s="15">
        <v>7</v>
      </c>
      <c r="I34" s="15">
        <v>32</v>
      </c>
      <c r="J34" s="15">
        <v>17</v>
      </c>
      <c r="K34" s="15">
        <v>60</v>
      </c>
      <c r="L34" s="15">
        <v>6490</v>
      </c>
      <c r="M34" s="15">
        <v>7445</v>
      </c>
      <c r="N34" s="15">
        <f t="shared" si="0"/>
        <v>137</v>
      </c>
      <c r="O34" s="15">
        <v>7445</v>
      </c>
    </row>
    <row r="35" spans="2:15" x14ac:dyDescent="0.25">
      <c r="B35" s="13" t="s">
        <v>55</v>
      </c>
      <c r="C35" s="15">
        <v>78</v>
      </c>
      <c r="D35" s="15">
        <v>30</v>
      </c>
      <c r="E35" s="15">
        <v>33</v>
      </c>
      <c r="F35" s="15">
        <v>137</v>
      </c>
      <c r="G35" s="15">
        <v>6</v>
      </c>
      <c r="H35" s="15">
        <v>16</v>
      </c>
      <c r="I35" s="15">
        <v>19</v>
      </c>
      <c r="J35" s="15">
        <v>21</v>
      </c>
      <c r="K35" s="15">
        <v>46</v>
      </c>
      <c r="L35" s="15">
        <v>2623</v>
      </c>
      <c r="M35" s="15">
        <v>3015</v>
      </c>
      <c r="N35" s="15">
        <f t="shared" si="0"/>
        <v>51</v>
      </c>
      <c r="O35" s="15">
        <v>3015</v>
      </c>
    </row>
    <row r="36" spans="2:15" x14ac:dyDescent="0.25">
      <c r="B36" s="13" t="s">
        <v>56</v>
      </c>
      <c r="C36" s="15">
        <v>4724</v>
      </c>
      <c r="D36" s="15">
        <v>918</v>
      </c>
      <c r="E36" s="15">
        <v>418</v>
      </c>
      <c r="F36" s="15">
        <v>1241</v>
      </c>
      <c r="G36" s="15">
        <v>42</v>
      </c>
      <c r="H36" s="15">
        <v>96</v>
      </c>
      <c r="I36" s="15">
        <v>165</v>
      </c>
      <c r="J36" s="15">
        <v>84</v>
      </c>
      <c r="K36" s="15">
        <v>180</v>
      </c>
      <c r="L36" s="15">
        <v>26132</v>
      </c>
      <c r="M36" s="15">
        <v>33992</v>
      </c>
      <c r="N36" s="15">
        <f t="shared" si="0"/>
        <v>1002</v>
      </c>
      <c r="O36" s="15">
        <v>33992</v>
      </c>
    </row>
    <row r="37" spans="2:15" x14ac:dyDescent="0.25">
      <c r="B37" s="13" t="s">
        <v>57</v>
      </c>
      <c r="C37" s="15">
        <v>862</v>
      </c>
      <c r="D37" s="15">
        <v>340</v>
      </c>
      <c r="E37" s="15">
        <v>151</v>
      </c>
      <c r="F37" s="15">
        <v>248</v>
      </c>
      <c r="G37" s="15">
        <v>16</v>
      </c>
      <c r="H37" s="15">
        <v>7</v>
      </c>
      <c r="I37" s="15">
        <v>35</v>
      </c>
      <c r="J37" s="15">
        <v>24</v>
      </c>
      <c r="K37" s="15">
        <v>71</v>
      </c>
      <c r="L37" s="15">
        <v>6513</v>
      </c>
      <c r="M37" s="15">
        <v>8271</v>
      </c>
      <c r="N37" s="15">
        <f t="shared" si="0"/>
        <v>364</v>
      </c>
      <c r="O37" s="15">
        <v>8271</v>
      </c>
    </row>
    <row r="38" spans="2:15" x14ac:dyDescent="0.25">
      <c r="B38" s="13" t="s">
        <v>58</v>
      </c>
      <c r="C38" s="15">
        <v>4165</v>
      </c>
      <c r="D38" s="15">
        <v>1559</v>
      </c>
      <c r="E38" s="15">
        <v>630</v>
      </c>
      <c r="F38" s="15">
        <v>1296</v>
      </c>
      <c r="G38" s="15">
        <v>187</v>
      </c>
      <c r="H38" s="15">
        <v>14</v>
      </c>
      <c r="I38" s="15">
        <v>277</v>
      </c>
      <c r="J38" s="15">
        <v>88</v>
      </c>
      <c r="K38" s="15">
        <v>216</v>
      </c>
      <c r="L38" s="15">
        <v>42036</v>
      </c>
      <c r="M38" s="15">
        <v>50471</v>
      </c>
      <c r="N38" s="15">
        <f t="shared" si="0"/>
        <v>1647</v>
      </c>
      <c r="O38" s="15">
        <v>50471</v>
      </c>
    </row>
    <row r="39" spans="2:15" x14ac:dyDescent="0.25">
      <c r="B39" s="13" t="s">
        <v>59</v>
      </c>
      <c r="C39" s="15">
        <v>378</v>
      </c>
      <c r="D39" s="15">
        <v>91</v>
      </c>
      <c r="E39" s="15">
        <v>103</v>
      </c>
      <c r="F39" s="15">
        <v>230</v>
      </c>
      <c r="G39" s="15">
        <v>17</v>
      </c>
      <c r="H39" s="15">
        <v>4</v>
      </c>
      <c r="I39" s="15">
        <v>25</v>
      </c>
      <c r="J39" s="15">
        <v>29</v>
      </c>
      <c r="K39" s="15">
        <v>52</v>
      </c>
      <c r="L39" s="15">
        <v>5248</v>
      </c>
      <c r="M39" s="15">
        <v>6183</v>
      </c>
      <c r="N39" s="15">
        <f t="shared" si="0"/>
        <v>120</v>
      </c>
      <c r="O39" s="15">
        <v>6183</v>
      </c>
    </row>
    <row r="40" spans="2:15" x14ac:dyDescent="0.25">
      <c r="B40" s="13" t="s">
        <v>60</v>
      </c>
      <c r="C40" s="15">
        <v>7448</v>
      </c>
      <c r="D40" s="15">
        <v>928</v>
      </c>
      <c r="E40" s="15">
        <v>740</v>
      </c>
      <c r="F40" s="15">
        <v>1735</v>
      </c>
      <c r="G40" s="15">
        <v>137</v>
      </c>
      <c r="H40" s="15">
        <v>21</v>
      </c>
      <c r="I40" s="15">
        <v>174</v>
      </c>
      <c r="J40" s="15">
        <v>151</v>
      </c>
      <c r="K40" s="15">
        <v>279</v>
      </c>
      <c r="L40" s="15">
        <v>45111</v>
      </c>
      <c r="M40" s="15">
        <v>56724</v>
      </c>
      <c r="N40" s="15">
        <f t="shared" si="0"/>
        <v>1079</v>
      </c>
      <c r="O40" s="15">
        <v>56724</v>
      </c>
    </row>
    <row r="41" spans="2:15" x14ac:dyDescent="0.25">
      <c r="B41" s="13" t="s">
        <v>61</v>
      </c>
      <c r="C41" s="15">
        <v>4803</v>
      </c>
      <c r="D41" s="15">
        <v>922</v>
      </c>
      <c r="E41" s="15">
        <v>676</v>
      </c>
      <c r="F41" s="15">
        <v>1142</v>
      </c>
      <c r="G41" s="15">
        <v>44</v>
      </c>
      <c r="H41" s="15">
        <v>5</v>
      </c>
      <c r="I41" s="15">
        <v>92</v>
      </c>
      <c r="J41" s="15">
        <v>121</v>
      </c>
      <c r="K41" s="15">
        <v>194</v>
      </c>
      <c r="L41" s="15">
        <v>45666</v>
      </c>
      <c r="M41" s="15">
        <v>53678</v>
      </c>
      <c r="N41" s="15">
        <f t="shared" si="0"/>
        <v>1043</v>
      </c>
      <c r="O41" s="15">
        <v>53678</v>
      </c>
    </row>
    <row r="42" spans="2:15" x14ac:dyDescent="0.25">
      <c r="B42" s="13" t="s">
        <v>62</v>
      </c>
      <c r="C42" s="15">
        <v>3225</v>
      </c>
      <c r="D42" s="15">
        <v>1477</v>
      </c>
      <c r="E42" s="15">
        <v>423</v>
      </c>
      <c r="F42" s="15">
        <v>776</v>
      </c>
      <c r="G42" s="15">
        <v>62</v>
      </c>
      <c r="H42" s="15">
        <v>13</v>
      </c>
      <c r="I42" s="15">
        <v>123</v>
      </c>
      <c r="J42" s="15">
        <v>180</v>
      </c>
      <c r="K42" s="15">
        <v>205</v>
      </c>
      <c r="L42" s="15">
        <v>23797</v>
      </c>
      <c r="M42" s="15">
        <v>30287</v>
      </c>
      <c r="N42" s="15">
        <f t="shared" si="0"/>
        <v>1657</v>
      </c>
      <c r="O42" s="15">
        <v>30287</v>
      </c>
    </row>
    <row r="43" spans="2:15" x14ac:dyDescent="0.25">
      <c r="B43" s="13" t="s">
        <v>63</v>
      </c>
      <c r="C43" s="15">
        <v>54</v>
      </c>
      <c r="D43" s="15">
        <v>54</v>
      </c>
      <c r="E43" s="15">
        <v>85</v>
      </c>
      <c r="F43" s="15">
        <v>182</v>
      </c>
      <c r="G43" s="15">
        <v>12</v>
      </c>
      <c r="H43" s="15">
        <v>18</v>
      </c>
      <c r="I43" s="15">
        <v>55</v>
      </c>
      <c r="J43" s="15">
        <v>15</v>
      </c>
      <c r="K43" s="15">
        <v>80</v>
      </c>
      <c r="L43" s="15">
        <v>3509</v>
      </c>
      <c r="M43" s="15">
        <v>4064</v>
      </c>
      <c r="N43" s="15">
        <f t="shared" si="0"/>
        <v>69</v>
      </c>
      <c r="O43" s="15">
        <v>4064</v>
      </c>
    </row>
    <row r="44" spans="2:15" x14ac:dyDescent="0.25">
      <c r="B44" s="13" t="s">
        <v>64</v>
      </c>
      <c r="C44" s="15">
        <v>869</v>
      </c>
      <c r="D44" s="15">
        <v>173</v>
      </c>
      <c r="E44" s="15">
        <v>147</v>
      </c>
      <c r="F44" s="15">
        <v>439</v>
      </c>
      <c r="G44" s="15">
        <v>28</v>
      </c>
      <c r="H44" s="15">
        <v>11</v>
      </c>
      <c r="I44" s="15">
        <v>60</v>
      </c>
      <c r="J44" s="15">
        <v>66</v>
      </c>
      <c r="K44" s="15">
        <v>118</v>
      </c>
      <c r="L44" s="15">
        <v>13357</v>
      </c>
      <c r="M44" s="15">
        <v>15279</v>
      </c>
      <c r="N44" s="15">
        <f t="shared" si="0"/>
        <v>239</v>
      </c>
      <c r="O44" s="15">
        <v>15279</v>
      </c>
    </row>
    <row r="45" spans="2:15" x14ac:dyDescent="0.25">
      <c r="B45" s="13" t="s">
        <v>65</v>
      </c>
      <c r="C45" s="15">
        <v>3582</v>
      </c>
      <c r="D45" s="15">
        <v>157</v>
      </c>
      <c r="E45" s="15">
        <v>406</v>
      </c>
      <c r="F45" s="15">
        <v>879</v>
      </c>
      <c r="G45" s="15">
        <v>8</v>
      </c>
      <c r="H45" s="15">
        <v>6</v>
      </c>
      <c r="I45" s="15">
        <v>81</v>
      </c>
      <c r="J45" s="15">
        <v>38</v>
      </c>
      <c r="K45" s="15">
        <v>154</v>
      </c>
      <c r="L45" s="15">
        <v>35763</v>
      </c>
      <c r="M45" s="15">
        <v>41071</v>
      </c>
      <c r="N45" s="15">
        <f t="shared" si="0"/>
        <v>195</v>
      </c>
      <c r="O45" s="15">
        <v>41071</v>
      </c>
    </row>
    <row r="46" spans="2:15" x14ac:dyDescent="0.25">
      <c r="B46" s="13" t="s">
        <v>66</v>
      </c>
      <c r="C46" s="15">
        <v>220</v>
      </c>
      <c r="D46" s="15">
        <v>69</v>
      </c>
      <c r="E46" s="15">
        <v>45</v>
      </c>
      <c r="F46" s="15">
        <v>160</v>
      </c>
      <c r="G46" s="15">
        <v>14</v>
      </c>
      <c r="H46" s="15">
        <v>8</v>
      </c>
      <c r="I46" s="15">
        <v>47</v>
      </c>
      <c r="J46" s="15">
        <v>3</v>
      </c>
      <c r="K46" s="15">
        <v>35</v>
      </c>
      <c r="L46" s="15">
        <v>4592</v>
      </c>
      <c r="M46" s="15">
        <v>5187</v>
      </c>
      <c r="N46" s="15">
        <f t="shared" si="0"/>
        <v>72</v>
      </c>
      <c r="O46" s="15">
        <v>5187</v>
      </c>
    </row>
    <row r="47" spans="2:15" x14ac:dyDescent="0.25">
      <c r="B47" s="13" t="s">
        <v>67</v>
      </c>
      <c r="C47" s="15">
        <v>5154</v>
      </c>
      <c r="D47" s="15">
        <v>1568</v>
      </c>
      <c r="E47" s="15">
        <v>388</v>
      </c>
      <c r="F47" s="15">
        <v>1472</v>
      </c>
      <c r="G47" s="15">
        <v>10</v>
      </c>
      <c r="H47" s="15">
        <v>11</v>
      </c>
      <c r="I47" s="15">
        <v>235</v>
      </c>
      <c r="J47" s="15">
        <v>115</v>
      </c>
      <c r="K47" s="15">
        <v>214</v>
      </c>
      <c r="L47" s="15">
        <v>18715</v>
      </c>
      <c r="M47" s="15">
        <v>27880</v>
      </c>
      <c r="N47" s="15">
        <f t="shared" si="0"/>
        <v>1683</v>
      </c>
      <c r="O47" s="15">
        <v>27880</v>
      </c>
    </row>
    <row r="48" spans="2:15" x14ac:dyDescent="0.25">
      <c r="B48" s="13" t="s">
        <v>68</v>
      </c>
      <c r="C48" s="15">
        <v>4685</v>
      </c>
      <c r="D48" s="15">
        <v>773</v>
      </c>
      <c r="E48" s="15">
        <v>577</v>
      </c>
      <c r="F48" s="15">
        <v>1233</v>
      </c>
      <c r="G48" s="15">
        <v>3</v>
      </c>
      <c r="H48" s="15">
        <v>12</v>
      </c>
      <c r="I48" s="15">
        <v>96</v>
      </c>
      <c r="J48" s="15">
        <v>137</v>
      </c>
      <c r="K48" s="15">
        <v>149</v>
      </c>
      <c r="L48" s="15">
        <v>32327</v>
      </c>
      <c r="M48" s="15">
        <v>39999</v>
      </c>
      <c r="N48" s="15">
        <f t="shared" si="0"/>
        <v>910</v>
      </c>
      <c r="O48" s="15">
        <v>39999</v>
      </c>
    </row>
    <row r="49" spans="2:15" x14ac:dyDescent="0.25">
      <c r="B49" s="13" t="s">
        <v>69</v>
      </c>
      <c r="C49" s="15">
        <v>14512</v>
      </c>
      <c r="D49" s="15">
        <v>1451</v>
      </c>
      <c r="E49" s="15">
        <v>879</v>
      </c>
      <c r="F49" s="15">
        <v>2379</v>
      </c>
      <c r="G49" s="15">
        <v>18</v>
      </c>
      <c r="H49" s="15">
        <v>38</v>
      </c>
      <c r="I49" s="15">
        <v>436</v>
      </c>
      <c r="J49" s="15">
        <v>454</v>
      </c>
      <c r="K49" s="15">
        <v>386</v>
      </c>
      <c r="L49" s="15">
        <v>20675</v>
      </c>
      <c r="M49" s="15">
        <v>41239</v>
      </c>
      <c r="N49" s="15">
        <f t="shared" si="0"/>
        <v>1905</v>
      </c>
      <c r="O49" s="15">
        <v>41239</v>
      </c>
    </row>
    <row r="50" spans="2:15" x14ac:dyDescent="0.25">
      <c r="B50" s="13" t="s">
        <v>114</v>
      </c>
      <c r="C50" s="15">
        <v>2365</v>
      </c>
      <c r="D50" s="15">
        <v>312</v>
      </c>
      <c r="E50" s="15">
        <v>377</v>
      </c>
      <c r="F50" s="15">
        <v>627</v>
      </c>
      <c r="G50" s="15">
        <v>57</v>
      </c>
      <c r="H50" s="15">
        <v>3</v>
      </c>
      <c r="I50" s="15">
        <v>78</v>
      </c>
      <c r="J50" s="15">
        <v>62</v>
      </c>
      <c r="K50" s="15">
        <v>95</v>
      </c>
      <c r="L50" s="15">
        <v>23954</v>
      </c>
      <c r="M50" s="15">
        <v>27924</v>
      </c>
      <c r="N50" s="15">
        <f t="shared" si="0"/>
        <v>374</v>
      </c>
      <c r="O50" s="15">
        <v>27924</v>
      </c>
    </row>
    <row r="51" spans="2:15" x14ac:dyDescent="0.25">
      <c r="B51" s="13" t="s">
        <v>70</v>
      </c>
      <c r="C51" s="15">
        <v>2376</v>
      </c>
      <c r="D51" s="15">
        <v>926</v>
      </c>
      <c r="E51" s="15">
        <v>378</v>
      </c>
      <c r="F51" s="15">
        <v>867</v>
      </c>
      <c r="G51" s="15">
        <v>152</v>
      </c>
      <c r="H51" s="15">
        <v>65</v>
      </c>
      <c r="I51" s="15">
        <v>236</v>
      </c>
      <c r="J51" s="15">
        <v>119</v>
      </c>
      <c r="K51" s="15">
        <v>225</v>
      </c>
      <c r="L51" s="15">
        <v>15890</v>
      </c>
      <c r="M51" s="15">
        <v>21222</v>
      </c>
      <c r="N51" s="15">
        <f t="shared" si="0"/>
        <v>1045</v>
      </c>
      <c r="O51" s="15">
        <v>21222</v>
      </c>
    </row>
    <row r="52" spans="2:15" x14ac:dyDescent="0.25">
      <c r="B52" s="13" t="s">
        <v>71</v>
      </c>
      <c r="C52" s="15">
        <v>943</v>
      </c>
      <c r="D52" s="15">
        <v>376</v>
      </c>
      <c r="E52" s="15">
        <v>144</v>
      </c>
      <c r="F52" s="15">
        <v>339</v>
      </c>
      <c r="G52" s="15">
        <v>25</v>
      </c>
      <c r="H52" s="15">
        <v>277</v>
      </c>
      <c r="I52" s="15">
        <v>61</v>
      </c>
      <c r="J52" s="15">
        <v>19</v>
      </c>
      <c r="K52" s="15">
        <v>85</v>
      </c>
      <c r="L52" s="15">
        <v>9830</v>
      </c>
      <c r="M52" s="15">
        <v>12093</v>
      </c>
      <c r="N52" s="15">
        <f t="shared" si="0"/>
        <v>395</v>
      </c>
      <c r="O52" s="15">
        <v>12093</v>
      </c>
    </row>
    <row r="53" spans="2:15" x14ac:dyDescent="0.25">
      <c r="B53" s="13" t="s">
        <v>72</v>
      </c>
      <c r="C53" s="15">
        <v>827</v>
      </c>
      <c r="D53" s="15">
        <v>366</v>
      </c>
      <c r="E53" s="15">
        <v>215</v>
      </c>
      <c r="F53" s="15">
        <v>487</v>
      </c>
      <c r="G53" s="15">
        <v>53</v>
      </c>
      <c r="H53" s="15">
        <v>14</v>
      </c>
      <c r="I53" s="15">
        <v>133</v>
      </c>
      <c r="J53" s="15">
        <v>27</v>
      </c>
      <c r="K53" s="15">
        <v>155</v>
      </c>
      <c r="L53" s="15">
        <v>10076</v>
      </c>
      <c r="M53" s="15">
        <v>12353</v>
      </c>
      <c r="N53" s="15">
        <f t="shared" si="0"/>
        <v>393</v>
      </c>
      <c r="O53" s="15">
        <v>12353</v>
      </c>
    </row>
    <row r="54" spans="2:15" x14ac:dyDescent="0.25">
      <c r="B54" s="13" t="s">
        <v>73</v>
      </c>
      <c r="C54" s="15">
        <v>8484</v>
      </c>
      <c r="D54" s="15">
        <v>1089</v>
      </c>
      <c r="E54" s="15">
        <v>715</v>
      </c>
      <c r="F54" s="15">
        <v>2123</v>
      </c>
      <c r="G54" s="15">
        <v>4</v>
      </c>
      <c r="H54" s="15">
        <v>23</v>
      </c>
      <c r="I54" s="15">
        <v>228</v>
      </c>
      <c r="J54" s="15">
        <v>182</v>
      </c>
      <c r="K54" s="15">
        <v>301</v>
      </c>
      <c r="L54" s="15">
        <v>49834</v>
      </c>
      <c r="M54" s="15">
        <v>62993</v>
      </c>
      <c r="N54" s="15">
        <f t="shared" si="0"/>
        <v>1271</v>
      </c>
      <c r="O54" s="15">
        <v>62993</v>
      </c>
    </row>
    <row r="55" spans="2:15" x14ac:dyDescent="0.25">
      <c r="B55" s="13" t="s">
        <v>74</v>
      </c>
      <c r="C55" s="15">
        <v>6431</v>
      </c>
      <c r="D55" s="15">
        <v>2789</v>
      </c>
      <c r="E55" s="15">
        <v>537</v>
      </c>
      <c r="F55" s="15">
        <v>1623</v>
      </c>
      <c r="G55" s="15">
        <v>3</v>
      </c>
      <c r="H55" s="15">
        <v>13</v>
      </c>
      <c r="I55" s="15">
        <v>134</v>
      </c>
      <c r="J55" s="15">
        <v>147</v>
      </c>
      <c r="K55" s="15">
        <v>276</v>
      </c>
      <c r="L55" s="15">
        <v>34158</v>
      </c>
      <c r="M55" s="15">
        <v>46112</v>
      </c>
      <c r="N55" s="15">
        <f t="shared" si="0"/>
        <v>2936</v>
      </c>
      <c r="O55" s="15">
        <v>46112</v>
      </c>
    </row>
    <row r="56" spans="2:15" x14ac:dyDescent="0.25">
      <c r="B56" s="13" t="s">
        <v>75</v>
      </c>
      <c r="C56" s="15">
        <v>636</v>
      </c>
      <c r="D56" s="15">
        <v>236</v>
      </c>
      <c r="E56" s="15">
        <v>117</v>
      </c>
      <c r="F56" s="15">
        <v>295</v>
      </c>
      <c r="G56" s="15">
        <v>21</v>
      </c>
      <c r="H56" s="15">
        <v>11</v>
      </c>
      <c r="I56" s="15">
        <v>43</v>
      </c>
      <c r="J56" s="15">
        <v>34</v>
      </c>
      <c r="K56" s="15">
        <v>60</v>
      </c>
      <c r="L56" s="15">
        <v>8738</v>
      </c>
      <c r="M56" s="15">
        <v>10183</v>
      </c>
      <c r="N56" s="15">
        <f t="shared" si="0"/>
        <v>270</v>
      </c>
      <c r="O56" s="15">
        <v>10183</v>
      </c>
    </row>
    <row r="57" spans="2:15" x14ac:dyDescent="0.25">
      <c r="B57" s="13" t="s">
        <v>76</v>
      </c>
      <c r="C57" s="15">
        <v>10382</v>
      </c>
      <c r="D57" s="15">
        <v>1421</v>
      </c>
      <c r="E57" s="15">
        <v>828</v>
      </c>
      <c r="F57" s="15">
        <v>2672</v>
      </c>
      <c r="G57" s="15">
        <v>3</v>
      </c>
      <c r="H57" s="15">
        <v>11</v>
      </c>
      <c r="I57" s="15">
        <v>273</v>
      </c>
      <c r="J57" s="15">
        <v>184</v>
      </c>
      <c r="K57" s="15">
        <v>384</v>
      </c>
      <c r="L57" s="15">
        <v>43137</v>
      </c>
      <c r="M57" s="15">
        <v>59293</v>
      </c>
      <c r="N57" s="15">
        <f t="shared" si="0"/>
        <v>1605</v>
      </c>
      <c r="O57" s="15">
        <v>59293</v>
      </c>
    </row>
    <row r="58" spans="2:15" x14ac:dyDescent="0.25">
      <c r="B58" s="13" t="s">
        <v>77</v>
      </c>
      <c r="C58" s="15">
        <v>5475</v>
      </c>
      <c r="D58" s="15">
        <v>954</v>
      </c>
      <c r="E58" s="15">
        <v>771</v>
      </c>
      <c r="F58" s="15">
        <v>1554</v>
      </c>
      <c r="G58" s="15">
        <v>122</v>
      </c>
      <c r="H58" s="15">
        <v>186</v>
      </c>
      <c r="I58" s="15">
        <v>193</v>
      </c>
      <c r="J58" s="15">
        <v>49</v>
      </c>
      <c r="K58" s="15">
        <v>358</v>
      </c>
      <c r="L58" s="15">
        <v>68281</v>
      </c>
      <c r="M58" s="15">
        <v>77941</v>
      </c>
      <c r="N58" s="15">
        <f t="shared" si="0"/>
        <v>1003</v>
      </c>
      <c r="O58" s="15">
        <v>77941</v>
      </c>
    </row>
    <row r="59" spans="2:15" x14ac:dyDescent="0.25">
      <c r="B59" s="13" t="s">
        <v>78</v>
      </c>
      <c r="C59" s="15">
        <v>570</v>
      </c>
      <c r="D59" s="15">
        <v>162</v>
      </c>
      <c r="E59" s="15">
        <v>112</v>
      </c>
      <c r="F59" s="15">
        <v>317</v>
      </c>
      <c r="G59" s="15">
        <v>13</v>
      </c>
      <c r="H59" s="15">
        <v>5</v>
      </c>
      <c r="I59" s="15">
        <v>30</v>
      </c>
      <c r="J59" s="15">
        <v>28</v>
      </c>
      <c r="K59" s="15">
        <v>74</v>
      </c>
      <c r="L59" s="15">
        <v>6967</v>
      </c>
      <c r="M59" s="15">
        <v>8283</v>
      </c>
      <c r="N59" s="15">
        <f t="shared" si="0"/>
        <v>190</v>
      </c>
      <c r="O59" s="15">
        <v>8283</v>
      </c>
    </row>
    <row r="60" spans="2:15" x14ac:dyDescent="0.25">
      <c r="B60" s="13" t="s">
        <v>79</v>
      </c>
      <c r="C60" s="15">
        <v>290</v>
      </c>
      <c r="D60" s="15">
        <v>79</v>
      </c>
      <c r="E60" s="15">
        <v>124</v>
      </c>
      <c r="F60" s="15">
        <v>358</v>
      </c>
      <c r="G60" s="15">
        <v>14</v>
      </c>
      <c r="H60" s="15">
        <v>5</v>
      </c>
      <c r="I60" s="15">
        <v>138</v>
      </c>
      <c r="J60" s="15">
        <v>8</v>
      </c>
      <c r="K60" s="15">
        <v>133</v>
      </c>
      <c r="L60" s="15">
        <v>6037</v>
      </c>
      <c r="M60" s="15">
        <v>7178</v>
      </c>
      <c r="N60" s="15">
        <f t="shared" si="0"/>
        <v>87</v>
      </c>
      <c r="O60" s="15">
        <v>7178</v>
      </c>
    </row>
    <row r="61" spans="2:15" x14ac:dyDescent="0.25">
      <c r="B61" s="13" t="s">
        <v>80</v>
      </c>
      <c r="C61" s="15">
        <v>290</v>
      </c>
      <c r="D61" s="15">
        <v>63</v>
      </c>
      <c r="E61" s="15">
        <v>70</v>
      </c>
      <c r="F61" s="15">
        <v>290</v>
      </c>
      <c r="G61" s="15">
        <v>17</v>
      </c>
      <c r="H61" s="15">
        <v>10</v>
      </c>
      <c r="I61" s="15">
        <v>69</v>
      </c>
      <c r="J61" s="15">
        <v>6</v>
      </c>
      <c r="K61" s="15">
        <v>59</v>
      </c>
      <c r="L61" s="15">
        <v>6534</v>
      </c>
      <c r="M61" s="15">
        <v>7400</v>
      </c>
      <c r="N61" s="15">
        <f t="shared" si="0"/>
        <v>69</v>
      </c>
      <c r="O61" s="15">
        <v>7400</v>
      </c>
    </row>
    <row r="62" spans="2:15" x14ac:dyDescent="0.25">
      <c r="B62" s="13" t="s">
        <v>81</v>
      </c>
      <c r="C62" s="15">
        <v>930</v>
      </c>
      <c r="D62" s="15">
        <v>101</v>
      </c>
      <c r="E62" s="15">
        <v>159</v>
      </c>
      <c r="F62" s="15">
        <v>377</v>
      </c>
      <c r="G62" s="15">
        <v>0</v>
      </c>
      <c r="H62" s="15">
        <v>6</v>
      </c>
      <c r="I62" s="15">
        <v>40</v>
      </c>
      <c r="J62" s="15">
        <v>75</v>
      </c>
      <c r="K62" s="15">
        <v>95</v>
      </c>
      <c r="L62" s="15">
        <v>18336</v>
      </c>
      <c r="M62" s="15">
        <v>20117</v>
      </c>
      <c r="N62" s="15">
        <f t="shared" si="0"/>
        <v>176</v>
      </c>
      <c r="O62" s="15">
        <v>20117</v>
      </c>
    </row>
    <row r="63" spans="2:15" x14ac:dyDescent="0.25">
      <c r="B63" s="13" t="s">
        <v>82</v>
      </c>
      <c r="C63" s="15">
        <v>342</v>
      </c>
      <c r="D63" s="15">
        <v>186</v>
      </c>
      <c r="E63" s="15">
        <v>83</v>
      </c>
      <c r="F63" s="15">
        <v>210</v>
      </c>
      <c r="G63" s="15">
        <v>33</v>
      </c>
      <c r="H63" s="15">
        <v>9</v>
      </c>
      <c r="I63" s="15">
        <v>44</v>
      </c>
      <c r="J63" s="15">
        <v>48</v>
      </c>
      <c r="K63" s="15">
        <v>66</v>
      </c>
      <c r="L63" s="15">
        <v>4989</v>
      </c>
      <c r="M63" s="15">
        <v>6018</v>
      </c>
      <c r="N63" s="15">
        <f t="shared" si="0"/>
        <v>234</v>
      </c>
      <c r="O63" s="15">
        <v>6018</v>
      </c>
    </row>
    <row r="64" spans="2:15" x14ac:dyDescent="0.25">
      <c r="B64" s="13" t="s">
        <v>83</v>
      </c>
      <c r="C64" s="15">
        <v>14460</v>
      </c>
      <c r="D64" s="15">
        <v>1980</v>
      </c>
      <c r="E64" s="15">
        <v>748</v>
      </c>
      <c r="F64" s="15">
        <v>2718</v>
      </c>
      <c r="G64" s="15">
        <v>3</v>
      </c>
      <c r="H64" s="15">
        <v>15</v>
      </c>
      <c r="I64" s="15">
        <v>121</v>
      </c>
      <c r="J64" s="15">
        <v>194</v>
      </c>
      <c r="K64" s="15">
        <v>298</v>
      </c>
      <c r="L64" s="15">
        <v>28674</v>
      </c>
      <c r="M64" s="15">
        <v>49217</v>
      </c>
      <c r="N64" s="15">
        <f t="shared" si="0"/>
        <v>2174</v>
      </c>
      <c r="O64" s="15">
        <v>49217</v>
      </c>
    </row>
    <row r="65" spans="2:15" x14ac:dyDescent="0.25">
      <c r="B65" s="13" t="s">
        <v>84</v>
      </c>
      <c r="C65" s="15">
        <v>29</v>
      </c>
      <c r="D65" s="15">
        <v>27</v>
      </c>
      <c r="E65" s="15">
        <v>58</v>
      </c>
      <c r="F65" s="15">
        <v>171</v>
      </c>
      <c r="G65" s="15">
        <v>0</v>
      </c>
      <c r="H65" s="15">
        <v>7</v>
      </c>
      <c r="I65" s="15">
        <v>32</v>
      </c>
      <c r="J65" s="15">
        <v>4</v>
      </c>
      <c r="K65" s="15">
        <v>43</v>
      </c>
      <c r="L65" s="15">
        <v>3000</v>
      </c>
      <c r="M65" s="15">
        <v>3362</v>
      </c>
      <c r="N65" s="15">
        <f t="shared" si="0"/>
        <v>31</v>
      </c>
      <c r="O65" s="15">
        <v>3362</v>
      </c>
    </row>
    <row r="66" spans="2:15" x14ac:dyDescent="0.25">
      <c r="B66" s="13" t="s">
        <v>85</v>
      </c>
      <c r="C66" s="15">
        <v>133</v>
      </c>
      <c r="D66" s="15">
        <v>22</v>
      </c>
      <c r="E66" s="15">
        <v>22</v>
      </c>
      <c r="F66" s="15">
        <v>43</v>
      </c>
      <c r="G66" s="15">
        <v>8</v>
      </c>
      <c r="H66" s="15">
        <v>33</v>
      </c>
      <c r="I66" s="15">
        <v>5</v>
      </c>
      <c r="J66" s="15">
        <v>8</v>
      </c>
      <c r="K66" s="15">
        <v>18</v>
      </c>
      <c r="L66" s="15">
        <v>2359</v>
      </c>
      <c r="M66" s="15">
        <v>2650</v>
      </c>
      <c r="N66" s="15">
        <f t="shared" si="0"/>
        <v>30</v>
      </c>
      <c r="O66" s="15">
        <v>2650</v>
      </c>
    </row>
    <row r="67" spans="2:15" x14ac:dyDescent="0.25">
      <c r="B67" s="13" t="s">
        <v>86</v>
      </c>
      <c r="C67" s="15">
        <v>569</v>
      </c>
      <c r="D67" s="15">
        <v>170</v>
      </c>
      <c r="E67" s="15">
        <v>207</v>
      </c>
      <c r="F67" s="15">
        <v>427</v>
      </c>
      <c r="G67" s="15">
        <v>24</v>
      </c>
      <c r="H67" s="15">
        <v>14</v>
      </c>
      <c r="I67" s="15">
        <v>96</v>
      </c>
      <c r="J67" s="15">
        <v>46</v>
      </c>
      <c r="K67" s="15">
        <v>149</v>
      </c>
      <c r="L67" s="15">
        <v>12225</v>
      </c>
      <c r="M67" s="15">
        <v>13915</v>
      </c>
      <c r="N67" s="15">
        <f t="shared" si="0"/>
        <v>216</v>
      </c>
      <c r="O67" s="15">
        <v>13915</v>
      </c>
    </row>
    <row r="68" spans="2:15" x14ac:dyDescent="0.25">
      <c r="B68" s="13" t="s">
        <v>87</v>
      </c>
      <c r="C68" s="15">
        <v>422</v>
      </c>
      <c r="D68" s="15">
        <v>217</v>
      </c>
      <c r="E68" s="15">
        <v>137</v>
      </c>
      <c r="F68" s="15">
        <v>336</v>
      </c>
      <c r="G68" s="15">
        <v>27</v>
      </c>
      <c r="H68" s="15">
        <v>21</v>
      </c>
      <c r="I68" s="15">
        <v>102</v>
      </c>
      <c r="J68" s="15">
        <v>42</v>
      </c>
      <c r="K68" s="15">
        <v>97</v>
      </c>
      <c r="L68" s="15">
        <v>6369</v>
      </c>
      <c r="M68" s="15">
        <v>7779</v>
      </c>
      <c r="N68" s="15">
        <f t="shared" si="0"/>
        <v>259</v>
      </c>
      <c r="O68" s="15">
        <v>7779</v>
      </c>
    </row>
    <row r="69" spans="2:15" x14ac:dyDescent="0.25">
      <c r="B69" s="13" t="s">
        <v>88</v>
      </c>
      <c r="C69" s="15">
        <v>10847</v>
      </c>
      <c r="D69" s="15">
        <v>1238</v>
      </c>
      <c r="E69" s="15">
        <v>685</v>
      </c>
      <c r="F69" s="15">
        <v>2164</v>
      </c>
      <c r="G69" s="15">
        <v>3</v>
      </c>
      <c r="H69" s="15">
        <v>16</v>
      </c>
      <c r="I69" s="15">
        <v>132</v>
      </c>
      <c r="J69" s="15">
        <v>202</v>
      </c>
      <c r="K69" s="15">
        <v>343</v>
      </c>
      <c r="L69" s="15">
        <v>29420</v>
      </c>
      <c r="M69" s="15">
        <v>45061</v>
      </c>
      <c r="N69" s="15">
        <f t="shared" si="0"/>
        <v>1440</v>
      </c>
      <c r="O69" s="15">
        <v>45061</v>
      </c>
    </row>
    <row r="70" spans="2:15" x14ac:dyDescent="0.25">
      <c r="B70" s="13" t="s">
        <v>89</v>
      </c>
      <c r="C70" s="15">
        <v>231</v>
      </c>
      <c r="D70" s="15">
        <v>71</v>
      </c>
      <c r="E70" s="15">
        <v>65</v>
      </c>
      <c r="F70" s="15">
        <v>169</v>
      </c>
      <c r="G70" s="15">
        <v>10</v>
      </c>
      <c r="H70" s="15">
        <v>8</v>
      </c>
      <c r="I70" s="15">
        <v>73</v>
      </c>
      <c r="J70" s="15">
        <v>18</v>
      </c>
      <c r="K70" s="15">
        <v>68</v>
      </c>
      <c r="L70" s="15">
        <v>4143</v>
      </c>
      <c r="M70" s="15">
        <v>4860</v>
      </c>
      <c r="N70" s="15">
        <f t="shared" si="0"/>
        <v>89</v>
      </c>
      <c r="O70" s="15">
        <v>4860</v>
      </c>
    </row>
    <row r="71" spans="2:15" x14ac:dyDescent="0.25">
      <c r="B71" s="13" t="s">
        <v>90</v>
      </c>
      <c r="C71" s="15">
        <v>817</v>
      </c>
      <c r="D71" s="15">
        <v>64</v>
      </c>
      <c r="E71" s="15">
        <v>179</v>
      </c>
      <c r="F71" s="15">
        <v>408</v>
      </c>
      <c r="G71" s="15">
        <v>20</v>
      </c>
      <c r="H71" s="15">
        <v>9</v>
      </c>
      <c r="I71" s="15">
        <v>52</v>
      </c>
      <c r="J71" s="15">
        <v>10</v>
      </c>
      <c r="K71" s="15">
        <v>64</v>
      </c>
      <c r="L71" s="15">
        <v>12904</v>
      </c>
      <c r="M71" s="15">
        <v>14523</v>
      </c>
      <c r="N71" s="15">
        <f t="shared" ref="N71:N85" si="1">SUM(D71,J71)</f>
        <v>74</v>
      </c>
      <c r="O71" s="15">
        <v>14523</v>
      </c>
    </row>
    <row r="72" spans="2:15" x14ac:dyDescent="0.25">
      <c r="B72" s="13" t="s">
        <v>91</v>
      </c>
      <c r="C72" s="15">
        <v>750</v>
      </c>
      <c r="D72" s="15">
        <v>406</v>
      </c>
      <c r="E72" s="15">
        <v>154</v>
      </c>
      <c r="F72" s="15">
        <v>365</v>
      </c>
      <c r="G72" s="15">
        <v>67</v>
      </c>
      <c r="H72" s="15">
        <v>37</v>
      </c>
      <c r="I72" s="15">
        <v>187</v>
      </c>
      <c r="J72" s="15">
        <v>60</v>
      </c>
      <c r="K72" s="15">
        <v>121</v>
      </c>
      <c r="L72" s="15">
        <v>6678</v>
      </c>
      <c r="M72" s="15">
        <v>8825</v>
      </c>
      <c r="N72" s="15">
        <f t="shared" si="1"/>
        <v>466</v>
      </c>
      <c r="O72" s="15">
        <v>8825</v>
      </c>
    </row>
    <row r="73" spans="2:15" x14ac:dyDescent="0.25">
      <c r="B73" s="13" t="s">
        <v>92</v>
      </c>
      <c r="C73" s="15">
        <v>68</v>
      </c>
      <c r="D73" s="15">
        <v>39</v>
      </c>
      <c r="E73" s="15">
        <v>55</v>
      </c>
      <c r="F73" s="15">
        <v>154</v>
      </c>
      <c r="G73" s="15">
        <v>9</v>
      </c>
      <c r="H73" s="15">
        <v>14</v>
      </c>
      <c r="I73" s="15">
        <v>33</v>
      </c>
      <c r="J73" s="15">
        <v>12</v>
      </c>
      <c r="K73" s="15">
        <v>53</v>
      </c>
      <c r="L73" s="15">
        <v>2609</v>
      </c>
      <c r="M73" s="15">
        <v>3038</v>
      </c>
      <c r="N73" s="15">
        <f t="shared" si="1"/>
        <v>51</v>
      </c>
      <c r="O73" s="15">
        <v>3038</v>
      </c>
    </row>
    <row r="74" spans="2:15" x14ac:dyDescent="0.25">
      <c r="B74" s="13" t="s">
        <v>93</v>
      </c>
      <c r="C74" s="15">
        <v>891</v>
      </c>
      <c r="D74" s="15">
        <v>438</v>
      </c>
      <c r="E74" s="15">
        <v>191</v>
      </c>
      <c r="F74" s="15">
        <v>447</v>
      </c>
      <c r="G74" s="15">
        <v>28</v>
      </c>
      <c r="H74" s="15">
        <v>24</v>
      </c>
      <c r="I74" s="15">
        <v>77</v>
      </c>
      <c r="J74" s="15">
        <v>70</v>
      </c>
      <c r="K74" s="15">
        <v>112</v>
      </c>
      <c r="L74" s="15">
        <v>9276</v>
      </c>
      <c r="M74" s="15">
        <v>11554</v>
      </c>
      <c r="N74" s="15">
        <f t="shared" si="1"/>
        <v>508</v>
      </c>
      <c r="O74" s="15">
        <v>11554</v>
      </c>
    </row>
    <row r="75" spans="2:15" x14ac:dyDescent="0.25">
      <c r="B75" s="13" t="s">
        <v>94</v>
      </c>
      <c r="C75" s="15">
        <v>1736</v>
      </c>
      <c r="D75" s="15">
        <v>658</v>
      </c>
      <c r="E75" s="15">
        <v>221</v>
      </c>
      <c r="F75" s="15">
        <v>523</v>
      </c>
      <c r="G75" s="15">
        <v>9</v>
      </c>
      <c r="H75" s="15">
        <v>20</v>
      </c>
      <c r="I75" s="15">
        <v>65</v>
      </c>
      <c r="J75" s="15">
        <v>84</v>
      </c>
      <c r="K75" s="15">
        <v>61</v>
      </c>
      <c r="L75" s="15">
        <v>9381</v>
      </c>
      <c r="M75" s="15">
        <v>12760</v>
      </c>
      <c r="N75" s="15">
        <f t="shared" si="1"/>
        <v>742</v>
      </c>
      <c r="O75" s="15">
        <v>12760</v>
      </c>
    </row>
    <row r="76" spans="2:15" x14ac:dyDescent="0.25">
      <c r="B76" s="13" t="s">
        <v>95</v>
      </c>
      <c r="C76" s="15">
        <v>1504</v>
      </c>
      <c r="D76" s="15">
        <v>486</v>
      </c>
      <c r="E76" s="15">
        <v>265</v>
      </c>
      <c r="F76" s="15">
        <v>470</v>
      </c>
      <c r="G76" s="15">
        <v>58</v>
      </c>
      <c r="H76" s="15">
        <v>113</v>
      </c>
      <c r="I76" s="15">
        <v>163</v>
      </c>
      <c r="J76" s="15">
        <v>80</v>
      </c>
      <c r="K76" s="15">
        <v>194</v>
      </c>
      <c r="L76" s="15">
        <v>16340</v>
      </c>
      <c r="M76" s="15">
        <v>19676</v>
      </c>
      <c r="N76" s="15">
        <f t="shared" si="1"/>
        <v>566</v>
      </c>
      <c r="O76" s="15">
        <v>19676</v>
      </c>
    </row>
    <row r="77" spans="2:15" x14ac:dyDescent="0.25">
      <c r="B77" s="13" t="s">
        <v>96</v>
      </c>
      <c r="C77" s="15">
        <v>36</v>
      </c>
      <c r="D77" s="15">
        <v>24</v>
      </c>
      <c r="E77" s="15">
        <v>39</v>
      </c>
      <c r="F77" s="15">
        <v>87</v>
      </c>
      <c r="G77" s="15">
        <v>0</v>
      </c>
      <c r="H77" s="15">
        <v>24</v>
      </c>
      <c r="I77" s="15">
        <v>47</v>
      </c>
      <c r="J77" s="15">
        <v>15</v>
      </c>
      <c r="K77" s="15">
        <v>58</v>
      </c>
      <c r="L77" s="15">
        <v>1925</v>
      </c>
      <c r="M77" s="15">
        <v>2257</v>
      </c>
      <c r="N77" s="15">
        <f t="shared" si="1"/>
        <v>39</v>
      </c>
      <c r="O77" s="15">
        <v>2257</v>
      </c>
    </row>
    <row r="78" spans="2:15" x14ac:dyDescent="0.25">
      <c r="B78" s="13" t="s">
        <v>97</v>
      </c>
      <c r="C78" s="15">
        <v>6969</v>
      </c>
      <c r="D78" s="15">
        <v>1152</v>
      </c>
      <c r="E78" s="15">
        <v>804</v>
      </c>
      <c r="F78" s="15">
        <v>2004</v>
      </c>
      <c r="G78" s="15">
        <v>15</v>
      </c>
      <c r="H78" s="15">
        <v>32</v>
      </c>
      <c r="I78" s="15">
        <v>195</v>
      </c>
      <c r="J78" s="15">
        <v>351</v>
      </c>
      <c r="K78" s="15">
        <v>352</v>
      </c>
      <c r="L78" s="15">
        <v>47593</v>
      </c>
      <c r="M78" s="15">
        <v>59463</v>
      </c>
      <c r="N78" s="15">
        <f t="shared" si="1"/>
        <v>1503</v>
      </c>
      <c r="O78" s="15">
        <v>59463</v>
      </c>
    </row>
    <row r="79" spans="2:15" x14ac:dyDescent="0.25">
      <c r="B79" s="13" t="s">
        <v>98</v>
      </c>
      <c r="C79" s="15">
        <v>4427</v>
      </c>
      <c r="D79" s="15">
        <v>574</v>
      </c>
      <c r="E79" s="15">
        <v>477</v>
      </c>
      <c r="F79" s="15">
        <v>1066</v>
      </c>
      <c r="G79" s="15">
        <v>3</v>
      </c>
      <c r="H79" s="15">
        <v>21</v>
      </c>
      <c r="I79" s="15">
        <v>197</v>
      </c>
      <c r="J79" s="15">
        <v>56</v>
      </c>
      <c r="K79" s="15">
        <v>192</v>
      </c>
      <c r="L79" s="15">
        <v>35560</v>
      </c>
      <c r="M79" s="15">
        <v>42574</v>
      </c>
      <c r="N79" s="15">
        <f t="shared" si="1"/>
        <v>630</v>
      </c>
      <c r="O79" s="15">
        <v>42574</v>
      </c>
    </row>
    <row r="80" spans="2:15" x14ac:dyDescent="0.25">
      <c r="B80" s="13" t="s">
        <v>115</v>
      </c>
      <c r="C80" s="15">
        <v>2085</v>
      </c>
      <c r="D80" s="15">
        <v>988</v>
      </c>
      <c r="E80" s="15">
        <v>223</v>
      </c>
      <c r="F80" s="15">
        <v>425</v>
      </c>
      <c r="G80" s="15">
        <v>39</v>
      </c>
      <c r="H80" s="15">
        <v>232</v>
      </c>
      <c r="I80" s="15">
        <v>65</v>
      </c>
      <c r="J80" s="15">
        <v>27</v>
      </c>
      <c r="K80" s="15">
        <v>82</v>
      </c>
      <c r="L80" s="15">
        <v>9157</v>
      </c>
      <c r="M80" s="15">
        <v>13310</v>
      </c>
      <c r="N80" s="15">
        <f t="shared" si="1"/>
        <v>1015</v>
      </c>
      <c r="O80" s="15">
        <v>13310</v>
      </c>
    </row>
    <row r="81" spans="2:15" x14ac:dyDescent="0.25">
      <c r="B81" s="13" t="s">
        <v>99</v>
      </c>
      <c r="C81" s="15">
        <v>4555</v>
      </c>
      <c r="D81" s="15">
        <v>579</v>
      </c>
      <c r="E81" s="15">
        <v>592</v>
      </c>
      <c r="F81" s="15">
        <v>1013</v>
      </c>
      <c r="G81" s="15">
        <v>43</v>
      </c>
      <c r="H81" s="15">
        <v>141</v>
      </c>
      <c r="I81" s="15">
        <v>113</v>
      </c>
      <c r="J81" s="15">
        <v>56</v>
      </c>
      <c r="K81" s="15">
        <v>138</v>
      </c>
      <c r="L81" s="15">
        <v>33677</v>
      </c>
      <c r="M81" s="15">
        <v>40904</v>
      </c>
      <c r="N81" s="15">
        <f t="shared" si="1"/>
        <v>635</v>
      </c>
      <c r="O81" s="15">
        <v>40904</v>
      </c>
    </row>
    <row r="82" spans="2:15" x14ac:dyDescent="0.25">
      <c r="B82" s="13" t="s">
        <v>100</v>
      </c>
      <c r="C82" s="15">
        <v>8419</v>
      </c>
      <c r="D82" s="15">
        <v>3332</v>
      </c>
      <c r="E82" s="15">
        <v>636</v>
      </c>
      <c r="F82" s="15">
        <v>2059</v>
      </c>
      <c r="G82" s="15">
        <v>11</v>
      </c>
      <c r="H82" s="15">
        <v>26</v>
      </c>
      <c r="I82" s="15">
        <v>112</v>
      </c>
      <c r="J82" s="15">
        <v>208</v>
      </c>
      <c r="K82" s="15">
        <v>282</v>
      </c>
      <c r="L82" s="15">
        <v>19702</v>
      </c>
      <c r="M82" s="15">
        <v>34779</v>
      </c>
      <c r="N82" s="15">
        <f t="shared" si="1"/>
        <v>3540</v>
      </c>
      <c r="O82" s="15">
        <v>34779</v>
      </c>
    </row>
    <row r="83" spans="2:15" x14ac:dyDescent="0.25">
      <c r="B83" s="13" t="s">
        <v>101</v>
      </c>
      <c r="C83" s="15">
        <v>3543</v>
      </c>
      <c r="D83" s="15">
        <v>460</v>
      </c>
      <c r="E83" s="15">
        <v>646</v>
      </c>
      <c r="F83" s="15">
        <v>1384</v>
      </c>
      <c r="G83" s="15">
        <v>67</v>
      </c>
      <c r="H83" s="15">
        <v>11</v>
      </c>
      <c r="I83" s="15">
        <v>185</v>
      </c>
      <c r="J83" s="15">
        <v>177</v>
      </c>
      <c r="K83" s="15">
        <v>272</v>
      </c>
      <c r="L83" s="15">
        <v>46918</v>
      </c>
      <c r="M83" s="15">
        <v>53674</v>
      </c>
      <c r="N83" s="15">
        <f t="shared" si="1"/>
        <v>637</v>
      </c>
      <c r="O83" s="15">
        <v>53674</v>
      </c>
    </row>
    <row r="84" spans="2:15" x14ac:dyDescent="0.25">
      <c r="B84" s="13" t="s">
        <v>102</v>
      </c>
      <c r="C84" s="15">
        <v>93</v>
      </c>
      <c r="D84" s="15">
        <v>62</v>
      </c>
      <c r="E84" s="15">
        <v>55</v>
      </c>
      <c r="F84" s="15">
        <v>105</v>
      </c>
      <c r="G84" s="15">
        <v>0</v>
      </c>
      <c r="H84" s="15">
        <v>26</v>
      </c>
      <c r="I84" s="15">
        <v>30</v>
      </c>
      <c r="J84" s="15">
        <v>10</v>
      </c>
      <c r="K84" s="15">
        <v>35</v>
      </c>
      <c r="L84" s="15">
        <v>3183</v>
      </c>
      <c r="M84" s="15">
        <v>3598</v>
      </c>
      <c r="N84" s="15">
        <f t="shared" si="1"/>
        <v>72</v>
      </c>
      <c r="O84" s="15">
        <v>3598</v>
      </c>
    </row>
    <row r="85" spans="2:15" x14ac:dyDescent="0.25">
      <c r="B85" s="13" t="s">
        <v>25</v>
      </c>
      <c r="C85" s="15">
        <v>255121</v>
      </c>
      <c r="D85" s="15">
        <v>54970</v>
      </c>
      <c r="E85" s="15">
        <v>28882</v>
      </c>
      <c r="F85" s="15">
        <v>71493</v>
      </c>
      <c r="G85" s="15">
        <v>3107</v>
      </c>
      <c r="H85" s="15">
        <v>2504</v>
      </c>
      <c r="I85" s="15">
        <v>10213</v>
      </c>
      <c r="J85" s="15">
        <v>7631</v>
      </c>
      <c r="K85" s="15">
        <v>13149</v>
      </c>
      <c r="L85" s="15">
        <v>1642418</v>
      </c>
      <c r="M85" s="15">
        <v>2089493</v>
      </c>
      <c r="N85" s="15">
        <f t="shared" si="1"/>
        <v>62601</v>
      </c>
      <c r="O85" s="15">
        <v>2089493</v>
      </c>
    </row>
  </sheetData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A9844454</value>
    </field>
    <field name="Objective-Title">
      <value order="0">Social Housing Volume</value>
    </field>
    <field name="Objective-Description">
      <value order="0"/>
    </field>
    <field name="Objective-CreationStamp">
      <value order="0">2023-05-31T01:52:39Z</value>
    </field>
    <field name="Objective-IsApproved">
      <value order="0">false</value>
    </field>
    <field name="Objective-IsPublished">
      <value order="0">true</value>
    </field>
    <field name="Objective-DatePublished">
      <value order="0">2023-05-31T01:53:15Z</value>
    </field>
    <field name="Objective-ModificationStamp">
      <value order="0">2023-05-31T22:03:39Z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vA12526722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Social H 2021 &amp; 2006</vt:lpstr>
      <vt:lpstr>template_rse</vt:lpstr>
      <vt:lpstr>format</vt:lpstr>
      <vt:lpstr>Municipalities</vt:lpstr>
      <vt:lpstr>Suburbs Social H 2021</vt:lpstr>
      <vt:lpstr>Metro Suburbs</vt:lpstr>
      <vt:lpstr>Sheet1</vt:lpstr>
      <vt:lpstr>'Metro Suburbs'!Print_Area</vt:lpstr>
      <vt:lpstr>Municipalities!Print_Area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2023-05-31T02:52:40Z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A9844454</vt:lpwstr>
  </property>
  <property fmtid="{D5CDD505-2E9C-101B-9397-08002B2CF9AE}" pid="4" name="Objective-Title">
    <vt:lpwstr>Social Housing Volume</vt:lpwstr>
  </property>
  <property fmtid="{D5CDD505-2E9C-101B-9397-08002B2CF9AE}" pid="5" name="Objective-Description">
    <vt:lpwstr/>
  </property>
  <property fmtid="{D5CDD505-2E9C-101B-9397-08002B2CF9AE}" pid="6" name="Objective-CreationStamp">
    <vt:filetime>2023-05-31T01:52:39Z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2023-05-31T01:53:15Z</vt:filetime>
  </property>
  <property fmtid="{D5CDD505-2E9C-101B-9397-08002B2CF9AE}" pid="10" name="Objective-ModificationStamp">
    <vt:filetime>2023-05-31T22:03:39Z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vA12526722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